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firstSheet="1" activeTab="1"/>
  </bookViews>
  <sheets>
    <sheet name="_mały_2013" sheetId="1" state="hidden" r:id="rId1"/>
    <sheet name="części " sheetId="2" r:id="rId2"/>
  </sheets>
  <definedNames/>
  <calcPr fullCalcOnLoad="1"/>
</workbook>
</file>

<file path=xl/sharedStrings.xml><?xml version="1.0" encoding="utf-8"?>
<sst xmlns="http://schemas.openxmlformats.org/spreadsheetml/2006/main" count="333" uniqueCount="159">
  <si>
    <t>krążki diagnostyczne F (furazolidon) a' 50 krążków (do różnicowania Staphylococcus sp. Od Micrococcus sp.)</t>
  </si>
  <si>
    <t>krążki diagnostyczne N (nowobiocyna) a' 50 krążków (do różnicowania Staph. epidermidis i Staph. Saprophiticus )</t>
  </si>
  <si>
    <t>krążki diagnostyczne EF a' 50 krążków (do różnicowania Enterococcus faecium i Enterococcus faecalis)</t>
  </si>
  <si>
    <t>krążki diagnostyczne bibułowe z cefinazą' 50 krążków</t>
  </si>
  <si>
    <t>krążki bibułowe "jałowe" a' 50 krążków</t>
  </si>
  <si>
    <t>Pakiet 7 : asortyment</t>
  </si>
  <si>
    <t>Test immunoenzymatyczny do równoczesnego wykrywania w kale obecności toksyn A / B oraz GDH (dehydrogenazy glutaminianowej) Clostridium difficile</t>
  </si>
  <si>
    <t>wymagania: test na jednej kasetce, jednostudzienkowy (jedno miejsce do dozowania próbki), koniugat: przeciwciała przeciwko toksynom A/B i GDH, wykrywalność toksyny A nie gorsza niż 0,7 ng/ml, wykrywalność toksyny B nie gorsza niż 0,2 ng/ml, wykrywalność GDH nie gorsza niż 0,8 ng/ml; w zestawie obecna kontrola dodatnia (antygen); możliwość przechowywania próbki do badania do 72 godz bez koniecznośći zamrażania. Wszystkie ww parametry muszą być potwierdzone w metodyce załączonej do oferty.</t>
  </si>
  <si>
    <t>Pakiet 8 : asortyment</t>
  </si>
  <si>
    <t>sterylna wymazówka drewniana z bawełnianym wacikiem – bez probówek i podłoży, pakowane indywidualnie</t>
  </si>
  <si>
    <t>sterylne pałeczki z tworzywa sztucznego z wacikiem bawełnianym, pakowane indywidualnie</t>
  </si>
  <si>
    <t>sterylne ezy z zakończeniem prostym i oczkiem 1 ml (w opakowaniu po 20 szt)</t>
  </si>
  <si>
    <t>sterylne ezy z zakończeniem prostym i oczkiem 10 ml (w opakowaniu po 20 szt)</t>
  </si>
  <si>
    <t>Probówki 10 ml sterylne, przezroczyste, 16 x 100 mm, z podziałką z korkiem i nalepką</t>
  </si>
  <si>
    <t>Probówki 5 ml sterylne, przezroczyste, 12 x 92 mm, z podziałką, z korkiem i nalepką</t>
  </si>
  <si>
    <t>końcówki do pipet typu Eppendorf 0,1 ml – 10 ml a' 1000 szt</t>
  </si>
  <si>
    <t>szt.</t>
  </si>
  <si>
    <t>WYMAGANIA dla części 2</t>
  </si>
  <si>
    <t>1. minimalny termin ważności krążków (licząc od daty dostarczenia Zamawiającemu) – 12 m-cy</t>
  </si>
  <si>
    <t>2. krążki diagnostyczne pakowane w fiolki po 50 sztuk</t>
  </si>
  <si>
    <t>cena jednostkowa netto</t>
  </si>
  <si>
    <t>wartosć netto</t>
  </si>
  <si>
    <t>Stawka             Vat %</t>
  </si>
  <si>
    <t>vat</t>
  </si>
  <si>
    <t>cena jednostkowa brutto</t>
  </si>
  <si>
    <t xml:space="preserve">wartość brutto </t>
  </si>
  <si>
    <t xml:space="preserve">Wartość netto </t>
  </si>
  <si>
    <t>Wartość VAT</t>
  </si>
  <si>
    <t>Wartość brutto</t>
  </si>
  <si>
    <t xml:space="preserve">OPIS PRZEDMIOTU ZAMÓWIENIA </t>
  </si>
  <si>
    <t>OPIS PRODUKTU OFEROWANEGO (należy odnieść się do każdego parametru wskazanego w opisie przedmiotu zamówienia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</si>
  <si>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</si>
  <si>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</si>
  <si>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</si>
  <si>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</si>
  <si>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</si>
  <si>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</si>
  <si>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</si>
  <si>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</si>
  <si>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</si>
  <si>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</si>
  <si>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</si>
  <si>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</si>
  <si>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</si>
  <si>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</si>
  <si>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</si>
  <si>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</si>
  <si>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</si>
  <si>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Producent , klasa medyczna - jeżeli dotyczy , nr katalogowy , nazwa handlowa ( tożsama z nazwą która będzie widniała na fakturze ) </t>
  </si>
  <si>
    <t>jed.miary</t>
  </si>
  <si>
    <t>część 1</t>
  </si>
  <si>
    <t>ILOŚĆ</t>
  </si>
  <si>
    <t>część 2</t>
  </si>
  <si>
    <t>część 3</t>
  </si>
  <si>
    <t>część 4</t>
  </si>
  <si>
    <t>op.</t>
  </si>
  <si>
    <t>podłoże chromogenne agarowe dwudzielne do przesiewowych badań w kierunku nosicielstwa patogenów alarmowych z mechanizmami oporności VRE i KPC</t>
  </si>
  <si>
    <t>podłoże chromogenne agarowe dwudzielne do przesiewowych badań w kierunku nosicielstwa paciorkowców SGB</t>
  </si>
  <si>
    <t>podłoże na ruch dla Enterococcus z reakcją barwną</t>
  </si>
  <si>
    <t>podłoże dwudzielne  Shaedler agar z 5% krwi baraniej i wit.K-3 / schaedler agar z 5% krwi baraniej z vakomycyną i kanamycyną</t>
  </si>
  <si>
    <t>podłoże BHI z telurynem potasu do identyfikacji E.faecalis / E.faecium</t>
  </si>
  <si>
    <t>Peptone water opak 6 x 90 ml</t>
  </si>
  <si>
    <t>opak 6x90ml</t>
  </si>
  <si>
    <t>10% KOH 10 ml</t>
  </si>
  <si>
    <r>
      <t xml:space="preserve">Krążki diagnostyczne BC a' 50 krążków (do różnicowania </t>
    </r>
    <r>
      <rPr>
        <i/>
        <sz val="11"/>
        <color indexed="8"/>
        <rFont val="Arial"/>
        <family val="2"/>
      </rPr>
      <t xml:space="preserve">Moraxella catarrhalis </t>
    </r>
    <r>
      <rPr>
        <sz val="11"/>
        <color indexed="8"/>
        <rFont val="Arial"/>
        <family val="2"/>
      </rPr>
      <t>od</t>
    </r>
    <r>
      <rPr>
        <i/>
        <sz val="11"/>
        <color indexed="8"/>
        <rFont val="Arial"/>
        <family val="2"/>
      </rPr>
      <t xml:space="preserve"> Neisseria sp)</t>
    </r>
  </si>
  <si>
    <r>
      <t xml:space="preserve">krążki diagnostyczne BX a 50 krążków (do różnicowania pałeczek z rodzaju </t>
    </r>
    <r>
      <rPr>
        <i/>
        <sz val="11"/>
        <color indexed="8"/>
        <rFont val="Arial"/>
        <family val="2"/>
      </rPr>
      <t>Haemophilus</t>
    </r>
    <r>
      <rPr>
        <sz val="11"/>
        <color indexed="8"/>
        <rFont val="Arial"/>
        <family val="2"/>
      </rPr>
      <t>)</t>
    </r>
  </si>
  <si>
    <r>
      <t xml:space="preserve">krążki diagnostyczne BV a 50 krążków (do różnicowania pałeczek z rodzaju </t>
    </r>
    <r>
      <rPr>
        <i/>
        <sz val="11"/>
        <color indexed="8"/>
        <rFont val="Arial"/>
        <family val="2"/>
      </rPr>
      <t>Haemophilus</t>
    </r>
    <r>
      <rPr>
        <sz val="11"/>
        <color indexed="8"/>
        <rFont val="Arial"/>
        <family val="2"/>
      </rPr>
      <t>)</t>
    </r>
  </si>
  <si>
    <r>
      <t xml:space="preserve">krążki diagnostyczne N (nowobiocyna) a' 50 krążków (do różnicowania </t>
    </r>
    <r>
      <rPr>
        <i/>
        <sz val="11"/>
        <color indexed="8"/>
        <rFont val="Arial"/>
        <family val="2"/>
      </rPr>
      <t>Staph. epidermidis i Staph.saprophiticus</t>
    </r>
    <r>
      <rPr>
        <sz val="11"/>
        <color indexed="8"/>
        <rFont val="Arial"/>
        <family val="2"/>
      </rPr>
      <t xml:space="preserve"> )</t>
    </r>
  </si>
  <si>
    <r>
      <t xml:space="preserve">krążki diagnostyczne EF a' 50 krążków (do różnicowania </t>
    </r>
    <r>
      <rPr>
        <i/>
        <sz val="11"/>
        <color indexed="8"/>
        <rFont val="Arial"/>
        <family val="2"/>
      </rPr>
      <t>Enterococcus faecium i Enterococcus faecalis</t>
    </r>
    <r>
      <rPr>
        <sz val="11"/>
        <color indexed="8"/>
        <rFont val="Arial"/>
        <family val="2"/>
      </rPr>
      <t>)</t>
    </r>
  </si>
  <si>
    <t>opak a' 2 x 30 testów</t>
  </si>
  <si>
    <t>1.podłoża rozlewane na dwudzielne płytki Petriego o średnicy 90mm, każda płytka posiada trwały i czytelny nadruk na dnie płytki: datę ważności, numer serii produkcji, nazwę podłoża, nazwę producenta</t>
  </si>
  <si>
    <t>2. wymaga się aby płytki były pakowane po 10 szt, zabezpieczone folią a następnie w pudełka kartonowe (zabezpieczenie przed uszkodzeniami mechanicznymi)</t>
  </si>
  <si>
    <t>LP</t>
  </si>
  <si>
    <t>Pakiet 1: asortyment</t>
  </si>
  <si>
    <t>J.m</t>
  </si>
  <si>
    <t>ilość na rok</t>
  </si>
  <si>
    <t>cena netto za 1 jm</t>
  </si>
  <si>
    <t>wartość netto</t>
  </si>
  <si>
    <t>A</t>
  </si>
  <si>
    <t>B</t>
  </si>
  <si>
    <t>C</t>
  </si>
  <si>
    <t>D</t>
  </si>
  <si>
    <t>E</t>
  </si>
  <si>
    <t>F=(D x E)</t>
  </si>
  <si>
    <t>agar MH z kloksacyliną (do potwierdzenia wytwarzania beta-laktamaz)</t>
  </si>
  <si>
    <t>szt</t>
  </si>
  <si>
    <t>podłożę wybiórcze chromogenne do badań przesiewowych w kierunku pałeczek Enterobacteriaceae wytwarzających karbapenemazy KPC, NDM, VIM</t>
  </si>
  <si>
    <t>VRE bulion – płynne podłoże wybiórczo namnażające do przesiewowego badania obecności enterokoków opornych na vankomycynę 10 ml</t>
  </si>
  <si>
    <t>Brucella Agar z krwią – podłoże do izolacji organizmów beztlenowych i określenia lekowrażliwości metodą E-test</t>
  </si>
  <si>
    <t>Grenada – Biphasic Broth – płynne podłoże chromogenne do wykrywania obecności Streptococcus agalactiae</t>
  </si>
  <si>
    <t>Pakiet 2 : asortyment</t>
  </si>
  <si>
    <t>J,M</t>
  </si>
  <si>
    <t>Panel antybiotykowy do określenia wrażliwości dla paciorkowców beta-hemolitycznych, Streptococcus pneumoniae, Streptococcus z gr. Viridans do dzierżawionego analiztora mikrobiologicznego</t>
  </si>
  <si>
    <t>Pakiet 3 : asortyment</t>
  </si>
  <si>
    <t>paski gradientowe do określania MIC. opakowania po 30 szt</t>
  </si>
  <si>
    <t>opak a'30 szt</t>
  </si>
  <si>
    <t>Ampicylina do 256 mg/mL</t>
  </si>
  <si>
    <t>Amoksycylina / kwas klawulanowy do 256 mg/mL</t>
  </si>
  <si>
    <t>Ampicylina / sulbactam do 256 mg/mL</t>
  </si>
  <si>
    <t>cefoksytyna do 256 mg/mL</t>
  </si>
  <si>
    <t>Piperacylina / tazobactam do 256 mg/mL</t>
  </si>
  <si>
    <t>klindamycyna do 256 mg/mL</t>
  </si>
  <si>
    <t>metronidazol do 256 mg/mL</t>
  </si>
  <si>
    <t>benzylopenicylina do 32 mg/mL</t>
  </si>
  <si>
    <t>cefotaksym do 256 mg/mL</t>
  </si>
  <si>
    <t>ceftazydym do 256 mg/mL</t>
  </si>
  <si>
    <t>cefepim do 256 mg/mL</t>
  </si>
  <si>
    <t>imipenem do 32 mg/mL</t>
  </si>
  <si>
    <t>meropenem do32 mg/mL</t>
  </si>
  <si>
    <t>wankomycyna do 256 mg/mL</t>
  </si>
  <si>
    <t>teikoplanina do 256 mg/mL</t>
  </si>
  <si>
    <t>kolistyna do 256 mg/mL</t>
  </si>
  <si>
    <t>linezolid do 256 mg/mL</t>
  </si>
  <si>
    <t>paski gradientowe do wykrywania / potwierdzenia mechanizmów oporności</t>
  </si>
  <si>
    <t>MBL (imipenem / imipenem + EDTA) 4-256 / 1-64 mg/mL</t>
  </si>
  <si>
    <t>ESBL 0,25 – 16 / 0,064-4 mg/mL</t>
  </si>
  <si>
    <t>AMPC 0,5 – 32 / 0,5-32 mg/mL</t>
  </si>
  <si>
    <t>generator z atmosferą CO2 (opakowania po 20 testów, z torebkami i klipsami do zamykania)</t>
  </si>
  <si>
    <t>opak a'20 szt</t>
  </si>
  <si>
    <t>generator mikroaer (opakowania po 20 testów, z torebkami i klipsami do zamykania)</t>
  </si>
  <si>
    <t>wskaźnik warunków beztlenowych (opakowanie po 50 szt)</t>
  </si>
  <si>
    <t>opak a'50 szt</t>
  </si>
  <si>
    <t>Wymogi techniczne dotyczące pasków gradientowych: plastikowe (niehigroskopowe), wszystkie paski testowe, łącznie z paskami do wykrywania mechanizmów oporności, od jednego producenta (ujednolicenie sposobu odczytu, wyraźne oznaczenie cyfrowe 15 rozcieńczeń</t>
  </si>
  <si>
    <t>Pakiet 4 : asortyment</t>
  </si>
  <si>
    <t>Shaedler bulion z wit.K3 i 0,2% agaru (10 ml)</t>
  </si>
  <si>
    <t>Brain Heart Infusion Bulion (5 ml)</t>
  </si>
  <si>
    <t>Trypcase Soy Agar – skos (probówka 7 ml)</t>
  </si>
  <si>
    <t>agarek amerykański – mini probówki po 1 ml</t>
  </si>
  <si>
    <t>Sabouraud Dextrose Agar z chloramfenikolem i gentamycyną – skosy</t>
  </si>
  <si>
    <t>Sabouraud Dextrose Bulion probówka 1 ml</t>
  </si>
  <si>
    <t>Odczynnik Kovacs (100 ml)</t>
  </si>
  <si>
    <t>EDTA odczynnik (100ml)</t>
  </si>
  <si>
    <t>kwas boronowy – ampułki</t>
  </si>
  <si>
    <t>Cryobank opak a' 64 fiolki</t>
  </si>
  <si>
    <t>Pakiet 5 : asortyment</t>
  </si>
  <si>
    <t>szczepy kontrolne</t>
  </si>
  <si>
    <t>Staphylococcus aureus ATCC 25923 Duo pak</t>
  </si>
  <si>
    <t>Enerococcus faecalis ATCC 29212 Duo pak</t>
  </si>
  <si>
    <t>Escherichia coli ATCC 25922 Duo pak</t>
  </si>
  <si>
    <t>Escherichia coli ATCC 25218 Duo pak</t>
  </si>
  <si>
    <t>Pseudomonas aeruginosa ATCC 27853 Duo pak</t>
  </si>
  <si>
    <t>wymagania: maksymalnie IV pasaż, termin przydatności do użycia co najmniej 12 miesięcy (od terminu zakupu)</t>
  </si>
  <si>
    <t>Pakiet 6 : asortyment</t>
  </si>
  <si>
    <t>Krążki diagnostyczne BC a' 50 krążków (do różnicowania Moraxella catarrhalis od Neisseria sp)</t>
  </si>
  <si>
    <t>opak</t>
  </si>
  <si>
    <t>krążki diagnostyczne BX a 50 krążków (do różnicowania pałeczek z rodzaju Haemophilus)</t>
  </si>
  <si>
    <t>krążki diagnostyczne BVX a 50 krążków (do różnicowania pałeczek z rodzaju Haemophilus)</t>
  </si>
  <si>
    <t>krążki diagnostyczne BV a 50 krążków (do różnicowania pałeczek z rodzaju Haemophilus)</t>
  </si>
  <si>
    <t xml:space="preserve">UWAGA: Po stronie Wykonawcy leży poprawność wypełnionego formularza cenowego, odpowiednia stawka vat, poprawnośći funkcji. ) </t>
  </si>
  <si>
    <t xml:space="preserve">olejek immersyjny do mikroskopii 100 ml lub 10ml x 10 ml  w formie minibuteleczki z integralnym zakraplaczem </t>
  </si>
  <si>
    <t>3. podłoża płynne w probówkach zakręcanych lub z innym zamknięciem , z wyraźnym, czytelnym napisem, datą ważności, numerem serii produkcji, nazwą podłoża lub skróconą nazweę podłoża , nazwa producenta</t>
  </si>
  <si>
    <t>WYMAGANIA dla części 1</t>
  </si>
  <si>
    <t>DZPZ/333/293/2016 FORMULARZ CENOWY - ZAŁĄCZNIK NR 2 DO ZAPROSZENIA</t>
  </si>
  <si>
    <t>4. minimalny termin ważności dla pozycji 1-8, 13,16,17 - minimum 11 miesięcy od dnia dostawy ; dla pozycji 9 - minimum 5 miesiecy od dnia dostawy ; dla pozycji 11,12 - minimum 7 tygodni od dnia dostawy ; dla pozycji 14 - minimum 6 tygodni od dnia dostawy ; dla pozycji 15 - minimum 11 tygodni od dnia dostawy</t>
  </si>
  <si>
    <t>Sabouraud Dextrose Bulion probówka 1 ml lub 5 ml lub miniprobówkach</t>
  </si>
  <si>
    <t xml:space="preserve">kwas boronowy – ampułki lub probówki </t>
  </si>
  <si>
    <t>Cryobank opak a' 64 fiolki .( Zamawiajacy dopuszcza zaoferowanie innych opakowań  z dokładnym przeliczeniem na sztuki wymaganej ilości  tj. wymaga 256 sztuk )</t>
  </si>
  <si>
    <t xml:space="preserve">krążki diagnostyczne bibułowe z cefinazą' 50 krążków lub paskowe </t>
  </si>
  <si>
    <r>
      <t>Test na optochinę– krążki do różnicowania</t>
    </r>
    <r>
      <rPr>
        <i/>
        <sz val="11"/>
        <rFont val="Arial"/>
        <family val="2"/>
      </rPr>
      <t xml:space="preserve"> S.pneumoniae 2 x 30 krąż.( Zamawiajacy dopuszcza zaoferowanie innych opakowań  z dokładnym przeliczeniem na sztuki wymaganej ilości  tj. wymaga 480 sztuk 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</si>
</sst>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&quot; zł&quot;;[Red]\-#,##0&quot; zł&quot;"/>
    <numFmt numFmtId="167" formatCode="0.00;[Red]0.00"/>
    <numFmt numFmtId="168" formatCode="#,##0.00\ &quot;zł&quot;"/>
  </numFmts>
  <fonts count="17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u val="single"/>
      <sz val="9.7"/>
      <color indexed="12"/>
      <name val="Arial"/>
      <family val="2"/>
    </font>
    <font>
      <u val="single"/>
      <sz val="9.7"/>
      <color indexed="36"/>
      <name val="Arial"/>
      <family val="2"/>
    </font>
    <font>
      <u val="single"/>
      <sz val="11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shrinkToFit="1"/>
    </xf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2" xfId="0" applyNumberFormat="1" applyFont="1" applyBorder="1" applyAlignment="1">
      <alignment wrapText="1"/>
    </xf>
    <xf numFmtId="0" fontId="0" fillId="0" borderId="2" xfId="0" applyNumberFormat="1" applyBorder="1" applyAlignment="1">
      <alignment/>
    </xf>
    <xf numFmtId="0" fontId="3" fillId="0" borderId="3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0" borderId="4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5" xfId="0" applyNumberFormat="1" applyBorder="1" applyAlignment="1">
      <alignment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wrapText="1"/>
    </xf>
    <xf numFmtId="0" fontId="7" fillId="2" borderId="0" xfId="0" applyNumberFormat="1" applyFont="1" applyFill="1" applyAlignment="1">
      <alignment wrapText="1"/>
    </xf>
    <xf numFmtId="0" fontId="8" fillId="0" borderId="4" xfId="0" applyFont="1" applyBorder="1" applyAlignment="1">
      <alignment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8" xfId="0" applyNumberFormat="1" applyBorder="1" applyAlignment="1">
      <alignment horizontal="left" wrapText="1"/>
    </xf>
    <xf numFmtId="0" fontId="0" fillId="0" borderId="8" xfId="0" applyNumberFormat="1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10" fontId="10" fillId="0" borderId="5" xfId="0" applyNumberFormat="1" applyFont="1" applyFill="1" applyBorder="1" applyAlignment="1">
      <alignment horizontal="center" vertical="center" wrapText="1"/>
    </xf>
    <xf numFmtId="167" fontId="10" fillId="0" borderId="5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/>
    </xf>
    <xf numFmtId="167" fontId="0" fillId="2" borderId="0" xfId="0" applyNumberFormat="1" applyFont="1" applyFill="1" applyAlignment="1">
      <alignment/>
    </xf>
    <xf numFmtId="167" fontId="0" fillId="2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2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7" fontId="0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9" fillId="3" borderId="9" xfId="0" applyFont="1" applyFill="1" applyBorder="1" applyAlignment="1">
      <alignment horizontal="center" vertical="center"/>
    </xf>
    <xf numFmtId="168" fontId="8" fillId="0" borderId="9" xfId="0" applyNumberFormat="1" applyFont="1" applyFill="1" applyBorder="1" applyAlignment="1">
      <alignment horizontal="center" vertical="center"/>
    </xf>
    <xf numFmtId="10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168" fontId="8" fillId="0" borderId="5" xfId="0" applyNumberFormat="1" applyFont="1" applyFill="1" applyBorder="1" applyAlignment="1">
      <alignment horizontal="center" vertical="center"/>
    </xf>
    <xf numFmtId="10" fontId="8" fillId="0" borderId="5" xfId="0" applyNumberFormat="1" applyFont="1" applyFill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 vertical="center" wrapText="1"/>
    </xf>
    <xf numFmtId="167" fontId="0" fillId="0" borderId="5" xfId="0" applyNumberFormat="1" applyFont="1" applyBorder="1" applyAlignment="1">
      <alignment horizontal="center"/>
    </xf>
    <xf numFmtId="0" fontId="2" fillId="4" borderId="5" xfId="0" applyNumberFormat="1" applyFont="1" applyFill="1" applyBorder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0" fontId="2" fillId="4" borderId="10" xfId="0" applyNumberFormat="1" applyFont="1" applyFill="1" applyBorder="1" applyAlignment="1">
      <alignment horizontal="center" wrapText="1"/>
    </xf>
    <xf numFmtId="167" fontId="0" fillId="0" borderId="11" xfId="0" applyNumberFormat="1" applyFont="1" applyBorder="1" applyAlignment="1">
      <alignment horizontal="center"/>
    </xf>
    <xf numFmtId="167" fontId="0" fillId="0" borderId="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NumberFormat="1" applyFont="1" applyBorder="1" applyAlignment="1">
      <alignment wrapText="1"/>
    </xf>
    <xf numFmtId="0" fontId="9" fillId="3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wrapText="1"/>
    </xf>
    <xf numFmtId="0" fontId="8" fillId="0" borderId="0" xfId="0" applyNumberFormat="1" applyFont="1" applyFill="1" applyAlignment="1">
      <alignment/>
    </xf>
    <xf numFmtId="0" fontId="8" fillId="0" borderId="5" xfId="0" applyNumberFormat="1" applyFont="1" applyBorder="1" applyAlignment="1">
      <alignment wrapText="1"/>
    </xf>
    <xf numFmtId="167" fontId="8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 horizontal="center"/>
    </xf>
    <xf numFmtId="167" fontId="8" fillId="0" borderId="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4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8" fillId="0" borderId="4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zoomScale="88" zoomScaleNormal="88" workbookViewId="0" topLeftCell="A1">
      <selection activeCell="A1" sqref="A1"/>
    </sheetView>
  </sheetViews>
  <sheetFormatPr defaultColWidth="9.00390625" defaultRowHeight="14.25"/>
  <cols>
    <col min="1" max="1" width="3.50390625" style="1" customWidth="1"/>
    <col min="2" max="2" width="61.875" style="2" customWidth="1"/>
    <col min="3" max="3" width="11.50390625" style="1" customWidth="1"/>
    <col min="4" max="4" width="10.00390625" style="2" customWidth="1"/>
    <col min="5" max="5" width="11.25390625" style="2" customWidth="1"/>
    <col min="6" max="6" width="12.75390625" style="2" customWidth="1"/>
    <col min="7" max="7" width="13.50390625" style="2" customWidth="1"/>
    <col min="8" max="16384" width="10.50390625" style="2" customWidth="1"/>
  </cols>
  <sheetData>
    <row r="1" spans="1:7" s="1" customFormat="1" ht="29.25">
      <c r="A1" s="3" t="s">
        <v>72</v>
      </c>
      <c r="B1" s="4" t="s">
        <v>73</v>
      </c>
      <c r="C1" s="5" t="s">
        <v>74</v>
      </c>
      <c r="D1" s="5" t="s">
        <v>75</v>
      </c>
      <c r="E1" s="6" t="s">
        <v>76</v>
      </c>
      <c r="F1" s="7" t="s">
        <v>77</v>
      </c>
      <c r="G1" s="7"/>
    </row>
    <row r="2" spans="1:7" s="3" customFormat="1" ht="24" customHeight="1">
      <c r="A2" s="3" t="s">
        <v>78</v>
      </c>
      <c r="B2" s="5" t="s">
        <v>79</v>
      </c>
      <c r="C2" s="8" t="s">
        <v>80</v>
      </c>
      <c r="D2" s="5" t="s">
        <v>81</v>
      </c>
      <c r="E2" s="5" t="s">
        <v>82</v>
      </c>
      <c r="F2" s="5" t="s">
        <v>83</v>
      </c>
      <c r="G2" s="5"/>
    </row>
    <row r="3" spans="1:7" ht="26.25" customHeight="1">
      <c r="A3" s="1">
        <v>1</v>
      </c>
      <c r="B3" s="9" t="s">
        <v>84</v>
      </c>
      <c r="C3" s="10" t="s">
        <v>85</v>
      </c>
      <c r="D3" s="11">
        <v>300</v>
      </c>
      <c r="E3" s="11">
        <v>6.2</v>
      </c>
      <c r="F3" s="11">
        <v>1860</v>
      </c>
      <c r="G3" s="11"/>
    </row>
    <row r="4" spans="1:7" ht="26.25" customHeight="1">
      <c r="A4" s="1">
        <v>2</v>
      </c>
      <c r="B4" s="9" t="s">
        <v>86</v>
      </c>
      <c r="C4" s="10" t="s">
        <v>85</v>
      </c>
      <c r="D4" s="11">
        <v>500</v>
      </c>
      <c r="E4" s="11">
        <v>5.2</v>
      </c>
      <c r="F4" s="11">
        <v>2600</v>
      </c>
      <c r="G4" s="11"/>
    </row>
    <row r="5" spans="1:7" ht="24" customHeight="1">
      <c r="A5" s="12"/>
      <c r="B5" s="9"/>
      <c r="C5" s="10"/>
      <c r="D5" s="11"/>
      <c r="E5" s="11"/>
      <c r="F5" s="11"/>
      <c r="G5" s="11"/>
    </row>
    <row r="6" spans="1:7" ht="24" customHeight="1">
      <c r="A6" s="1">
        <v>4</v>
      </c>
      <c r="B6" s="9" t="s">
        <v>87</v>
      </c>
      <c r="C6" s="10" t="s">
        <v>85</v>
      </c>
      <c r="D6" s="11">
        <v>500</v>
      </c>
      <c r="E6" s="11">
        <v>1.7</v>
      </c>
      <c r="F6" s="11">
        <v>850</v>
      </c>
      <c r="G6" s="11"/>
    </row>
    <row r="7" spans="1:7" ht="27" customHeight="1">
      <c r="A7" s="1">
        <v>5</v>
      </c>
      <c r="B7" s="9" t="s">
        <v>88</v>
      </c>
      <c r="C7" s="10" t="s">
        <v>85</v>
      </c>
      <c r="D7" s="11">
        <v>200</v>
      </c>
      <c r="E7" s="11">
        <v>3.8</v>
      </c>
      <c r="F7" s="11">
        <v>760</v>
      </c>
      <c r="G7" s="11"/>
    </row>
    <row r="8" spans="1:7" ht="25.5" customHeight="1">
      <c r="A8" s="12">
        <v>6</v>
      </c>
      <c r="B8" s="9" t="s">
        <v>89</v>
      </c>
      <c r="C8" s="10" t="s">
        <v>85</v>
      </c>
      <c r="D8" s="11">
        <v>4000</v>
      </c>
      <c r="E8" s="11">
        <v>4.7</v>
      </c>
      <c r="F8" s="11">
        <v>18800</v>
      </c>
      <c r="G8" s="11"/>
    </row>
    <row r="9" spans="1:7" ht="24.75" customHeight="1">
      <c r="A9" s="12"/>
      <c r="B9" s="9"/>
      <c r="C9" s="10"/>
      <c r="D9" s="11"/>
      <c r="E9" s="11"/>
      <c r="F9" s="13"/>
      <c r="G9" s="13">
        <v>24870</v>
      </c>
    </row>
    <row r="10" spans="1:7" s="3" customFormat="1" ht="25.5" customHeight="1">
      <c r="A10" s="14"/>
      <c r="B10" s="5" t="s">
        <v>90</v>
      </c>
      <c r="C10" s="8" t="s">
        <v>91</v>
      </c>
      <c r="D10" s="5" t="s">
        <v>75</v>
      </c>
      <c r="E10" s="15" t="s">
        <v>76</v>
      </c>
      <c r="F10" s="5" t="s">
        <v>77</v>
      </c>
      <c r="G10" s="5"/>
    </row>
    <row r="11" spans="1:7" ht="48" customHeight="1">
      <c r="A11" s="12">
        <v>1</v>
      </c>
      <c r="B11" s="9" t="s">
        <v>92</v>
      </c>
      <c r="C11" s="10" t="s">
        <v>85</v>
      </c>
      <c r="D11" s="11">
        <v>200</v>
      </c>
      <c r="E11" s="11">
        <v>16</v>
      </c>
      <c r="F11" s="11">
        <v>3200</v>
      </c>
      <c r="G11" s="11"/>
    </row>
    <row r="12" spans="1:7" ht="24" customHeight="1">
      <c r="A12" s="12"/>
      <c r="B12" s="11"/>
      <c r="C12" s="10"/>
      <c r="D12" s="11"/>
      <c r="E12" s="11"/>
      <c r="F12" s="13"/>
      <c r="G12" s="13">
        <v>3200</v>
      </c>
    </row>
    <row r="13" spans="1:7" s="3" customFormat="1" ht="25.5" customHeight="1">
      <c r="A13" s="14"/>
      <c r="B13" s="5" t="s">
        <v>93</v>
      </c>
      <c r="C13" s="8" t="s">
        <v>91</v>
      </c>
      <c r="D13" s="5" t="s">
        <v>75</v>
      </c>
      <c r="E13" s="15" t="s">
        <v>76</v>
      </c>
      <c r="F13" s="5" t="s">
        <v>77</v>
      </c>
      <c r="G13" s="5"/>
    </row>
    <row r="14" spans="2:7" ht="27" customHeight="1">
      <c r="B14" s="9" t="s">
        <v>94</v>
      </c>
      <c r="C14" s="10" t="s">
        <v>95</v>
      </c>
      <c r="D14" s="10"/>
      <c r="E14" s="11"/>
      <c r="F14" s="11"/>
      <c r="G14" s="11"/>
    </row>
    <row r="15" spans="1:7" ht="25.5" customHeight="1">
      <c r="A15" s="12">
        <v>1</v>
      </c>
      <c r="B15" s="11" t="s">
        <v>96</v>
      </c>
      <c r="C15" s="10" t="s">
        <v>95</v>
      </c>
      <c r="D15" s="11">
        <v>1</v>
      </c>
      <c r="E15" s="11">
        <v>470</v>
      </c>
      <c r="F15" s="11">
        <v>470</v>
      </c>
      <c r="G15" s="11"/>
    </row>
    <row r="16" spans="1:7" ht="25.5" customHeight="1">
      <c r="A16" s="12">
        <v>2</v>
      </c>
      <c r="B16" s="11" t="s">
        <v>97</v>
      </c>
      <c r="C16" s="10" t="s">
        <v>95</v>
      </c>
      <c r="D16" s="11">
        <v>1</v>
      </c>
      <c r="E16" s="11">
        <v>470</v>
      </c>
      <c r="F16" s="11">
        <v>470</v>
      </c>
      <c r="G16" s="11"/>
    </row>
    <row r="17" spans="1:7" ht="26.25" customHeight="1">
      <c r="A17" s="12">
        <v>3</v>
      </c>
      <c r="B17" s="11" t="s">
        <v>98</v>
      </c>
      <c r="C17" s="10" t="s">
        <v>95</v>
      </c>
      <c r="D17" s="11">
        <v>1</v>
      </c>
      <c r="E17" s="11">
        <v>441</v>
      </c>
      <c r="F17" s="11">
        <v>441</v>
      </c>
      <c r="G17" s="11"/>
    </row>
    <row r="18" spans="1:7" ht="14.25">
      <c r="A18" s="1">
        <v>4</v>
      </c>
      <c r="B18" s="11" t="s">
        <v>99</v>
      </c>
      <c r="C18" s="10" t="s">
        <v>95</v>
      </c>
      <c r="D18" s="11">
        <v>1</v>
      </c>
      <c r="E18" s="11">
        <v>441</v>
      </c>
      <c r="F18" s="11">
        <v>441</v>
      </c>
      <c r="G18" s="11"/>
    </row>
    <row r="19" spans="1:7" ht="14.25">
      <c r="A19" s="1">
        <v>5</v>
      </c>
      <c r="B19" s="11" t="s">
        <v>100</v>
      </c>
      <c r="C19" s="10" t="s">
        <v>95</v>
      </c>
      <c r="D19" s="11">
        <v>1</v>
      </c>
      <c r="E19" s="11">
        <v>470</v>
      </c>
      <c r="F19" s="11">
        <v>470</v>
      </c>
      <c r="G19" s="11"/>
    </row>
    <row r="20" spans="1:7" ht="14.25">
      <c r="A20" s="1">
        <v>6</v>
      </c>
      <c r="B20" s="11" t="s">
        <v>101</v>
      </c>
      <c r="C20" s="10" t="s">
        <v>95</v>
      </c>
      <c r="D20" s="11">
        <v>1</v>
      </c>
      <c r="E20" s="11">
        <v>470</v>
      </c>
      <c r="F20" s="11">
        <v>470</v>
      </c>
      <c r="G20" s="11"/>
    </row>
    <row r="21" spans="1:7" ht="14.25">
      <c r="A21" s="1">
        <v>7</v>
      </c>
      <c r="B21" s="11" t="s">
        <v>102</v>
      </c>
      <c r="C21" s="10" t="s">
        <v>95</v>
      </c>
      <c r="D21" s="11">
        <v>1</v>
      </c>
      <c r="E21" s="11">
        <v>470</v>
      </c>
      <c r="F21" s="11">
        <v>470</v>
      </c>
      <c r="G21" s="11"/>
    </row>
    <row r="22" spans="1:7" ht="14.25">
      <c r="A22" s="1">
        <v>8</v>
      </c>
      <c r="B22" s="11" t="s">
        <v>103</v>
      </c>
      <c r="C22" s="10" t="s">
        <v>95</v>
      </c>
      <c r="D22" s="11">
        <v>1</v>
      </c>
      <c r="E22" s="11">
        <v>470</v>
      </c>
      <c r="F22" s="11">
        <v>470</v>
      </c>
      <c r="G22" s="11"/>
    </row>
    <row r="23" spans="1:7" ht="14.25">
      <c r="A23" s="1">
        <v>9</v>
      </c>
      <c r="B23" s="11" t="s">
        <v>104</v>
      </c>
      <c r="C23" s="10" t="s">
        <v>95</v>
      </c>
      <c r="D23" s="11">
        <v>2</v>
      </c>
      <c r="E23" s="11">
        <v>410</v>
      </c>
      <c r="F23" s="11">
        <v>820</v>
      </c>
      <c r="G23" s="11"/>
    </row>
    <row r="24" spans="1:7" ht="14.25">
      <c r="A24" s="1">
        <v>10</v>
      </c>
      <c r="B24" s="11" t="s">
        <v>105</v>
      </c>
      <c r="C24" s="10" t="s">
        <v>95</v>
      </c>
      <c r="D24" s="11">
        <v>2</v>
      </c>
      <c r="E24" s="11">
        <v>416</v>
      </c>
      <c r="F24" s="11">
        <v>832</v>
      </c>
      <c r="G24" s="11"/>
    </row>
    <row r="25" spans="1:7" ht="14.25">
      <c r="A25" s="1">
        <v>11</v>
      </c>
      <c r="B25" s="11" t="s">
        <v>106</v>
      </c>
      <c r="C25" s="10" t="s">
        <v>95</v>
      </c>
      <c r="D25" s="11">
        <v>2</v>
      </c>
      <c r="E25" s="11">
        <v>441</v>
      </c>
      <c r="F25" s="11">
        <v>882</v>
      </c>
      <c r="G25" s="11"/>
    </row>
    <row r="26" spans="1:7" ht="14.25">
      <c r="A26" s="1">
        <v>12</v>
      </c>
      <c r="B26" s="11" t="s">
        <v>107</v>
      </c>
      <c r="C26" s="10" t="s">
        <v>95</v>
      </c>
      <c r="D26" s="11">
        <v>2</v>
      </c>
      <c r="E26" s="11">
        <v>361</v>
      </c>
      <c r="F26" s="11">
        <v>722</v>
      </c>
      <c r="G26" s="11"/>
    </row>
    <row r="27" spans="1:7" ht="14.25">
      <c r="A27" s="1">
        <v>13</v>
      </c>
      <c r="B27" s="11" t="s">
        <v>108</v>
      </c>
      <c r="C27" s="10" t="s">
        <v>95</v>
      </c>
      <c r="D27" s="11">
        <v>2</v>
      </c>
      <c r="E27" s="11">
        <v>361</v>
      </c>
      <c r="F27" s="11">
        <v>722</v>
      </c>
      <c r="G27" s="11"/>
    </row>
    <row r="28" spans="1:7" ht="14.25">
      <c r="A28" s="1">
        <v>14</v>
      </c>
      <c r="B28" s="11" t="s">
        <v>109</v>
      </c>
      <c r="C28" s="10" t="s">
        <v>95</v>
      </c>
      <c r="D28" s="11">
        <v>2</v>
      </c>
      <c r="E28" s="11">
        <v>348</v>
      </c>
      <c r="F28" s="11">
        <v>696</v>
      </c>
      <c r="G28" s="11"/>
    </row>
    <row r="29" spans="1:7" ht="14.25">
      <c r="A29" s="1">
        <v>15</v>
      </c>
      <c r="B29" s="11" t="s">
        <v>110</v>
      </c>
      <c r="C29" s="10" t="s">
        <v>95</v>
      </c>
      <c r="D29" s="11">
        <v>1</v>
      </c>
      <c r="E29" s="11">
        <v>349</v>
      </c>
      <c r="F29" s="11">
        <v>349</v>
      </c>
      <c r="G29" s="11"/>
    </row>
    <row r="30" spans="1:7" ht="14.25">
      <c r="A30" s="1">
        <v>16</v>
      </c>
      <c r="B30" s="11" t="s">
        <v>111</v>
      </c>
      <c r="C30" s="10" t="s">
        <v>95</v>
      </c>
      <c r="D30" s="11">
        <v>2</v>
      </c>
      <c r="E30" s="11">
        <v>333</v>
      </c>
      <c r="F30" s="11">
        <v>666</v>
      </c>
      <c r="G30" s="11"/>
    </row>
    <row r="31" spans="1:7" ht="14.25">
      <c r="A31" s="1">
        <v>17</v>
      </c>
      <c r="B31" s="11" t="s">
        <v>112</v>
      </c>
      <c r="C31" s="10" t="s">
        <v>95</v>
      </c>
      <c r="D31" s="11">
        <v>2</v>
      </c>
      <c r="E31" s="11">
        <v>425</v>
      </c>
      <c r="F31" s="11">
        <v>850</v>
      </c>
      <c r="G31" s="11"/>
    </row>
    <row r="32" spans="2:7" ht="23.25" customHeight="1">
      <c r="B32" s="11" t="s">
        <v>113</v>
      </c>
      <c r="C32" s="10" t="s">
        <v>95</v>
      </c>
      <c r="D32" s="11"/>
      <c r="E32" s="11"/>
      <c r="F32" s="11"/>
      <c r="G32" s="11"/>
    </row>
    <row r="33" spans="1:7" ht="14.25">
      <c r="A33" s="1">
        <v>18</v>
      </c>
      <c r="B33" s="11" t="s">
        <v>114</v>
      </c>
      <c r="C33" s="10" t="s">
        <v>95</v>
      </c>
      <c r="D33" s="11">
        <v>1</v>
      </c>
      <c r="E33" s="11">
        <v>624</v>
      </c>
      <c r="F33" s="11">
        <v>624</v>
      </c>
      <c r="G33" s="11"/>
    </row>
    <row r="34" spans="1:7" ht="14.25">
      <c r="A34" s="1">
        <v>19</v>
      </c>
      <c r="B34" s="11" t="s">
        <v>115</v>
      </c>
      <c r="C34" s="10" t="s">
        <v>95</v>
      </c>
      <c r="D34" s="11">
        <v>1</v>
      </c>
      <c r="E34" s="11">
        <v>662</v>
      </c>
      <c r="F34" s="11">
        <v>662</v>
      </c>
      <c r="G34" s="11"/>
    </row>
    <row r="35" spans="1:7" ht="14.25">
      <c r="A35" s="1">
        <v>20</v>
      </c>
      <c r="B35" s="11" t="s">
        <v>116</v>
      </c>
      <c r="C35" s="10" t="s">
        <v>95</v>
      </c>
      <c r="D35" s="11">
        <v>1</v>
      </c>
      <c r="E35" s="11">
        <v>721</v>
      </c>
      <c r="F35" s="11">
        <v>721</v>
      </c>
      <c r="G35" s="11"/>
    </row>
    <row r="36" spans="1:7" ht="28.5">
      <c r="A36" s="1">
        <v>21</v>
      </c>
      <c r="B36" s="9" t="s">
        <v>117</v>
      </c>
      <c r="C36" s="10" t="s">
        <v>118</v>
      </c>
      <c r="D36" s="11">
        <v>30</v>
      </c>
      <c r="E36" s="11">
        <v>111</v>
      </c>
      <c r="F36" s="11">
        <v>3330</v>
      </c>
      <c r="G36" s="11"/>
    </row>
    <row r="37" spans="1:7" ht="24.75" customHeight="1">
      <c r="A37" s="1">
        <v>22</v>
      </c>
      <c r="B37" s="9" t="s">
        <v>119</v>
      </c>
      <c r="C37" s="10" t="s">
        <v>118</v>
      </c>
      <c r="D37" s="11">
        <v>5</v>
      </c>
      <c r="E37" s="11">
        <v>111</v>
      </c>
      <c r="F37" s="11">
        <v>555</v>
      </c>
      <c r="G37" s="11"/>
    </row>
    <row r="38" spans="1:7" ht="14.25">
      <c r="A38" s="1">
        <v>23</v>
      </c>
      <c r="B38" s="11" t="s">
        <v>120</v>
      </c>
      <c r="C38" s="10" t="s">
        <v>121</v>
      </c>
      <c r="D38" s="11">
        <v>15</v>
      </c>
      <c r="E38" s="11">
        <v>75</v>
      </c>
      <c r="F38" s="11">
        <v>1125</v>
      </c>
      <c r="G38" s="11"/>
    </row>
    <row r="39" spans="2:7" ht="14.25">
      <c r="B39" s="11"/>
      <c r="C39" s="7"/>
      <c r="D39" s="11"/>
      <c r="E39" s="11"/>
      <c r="F39" s="11"/>
      <c r="G39" s="11"/>
    </row>
    <row r="40" spans="1:7" s="3" customFormat="1" ht="60" customHeight="1">
      <c r="A40" s="14"/>
      <c r="B40" s="9" t="s">
        <v>122</v>
      </c>
      <c r="C40" s="8"/>
      <c r="D40" s="5"/>
      <c r="E40" s="15"/>
      <c r="F40" s="13"/>
      <c r="G40" s="5">
        <v>17258</v>
      </c>
    </row>
    <row r="41" spans="2:7" ht="14.25">
      <c r="B41" s="11"/>
      <c r="C41" s="7"/>
      <c r="D41" s="11"/>
      <c r="E41" s="11"/>
      <c r="F41" s="11"/>
      <c r="G41" s="11"/>
    </row>
    <row r="42" spans="2:7" ht="14.25">
      <c r="B42" s="9"/>
      <c r="C42" s="7"/>
      <c r="D42" s="11"/>
      <c r="E42" s="11"/>
      <c r="F42" s="11"/>
      <c r="G42" s="11"/>
    </row>
    <row r="43" spans="2:7" ht="14.25">
      <c r="B43" s="11"/>
      <c r="C43" s="7"/>
      <c r="D43" s="11"/>
      <c r="E43" s="11"/>
      <c r="F43" s="11"/>
      <c r="G43" s="11"/>
    </row>
    <row r="44" spans="1:7" s="3" customFormat="1" ht="25.5" customHeight="1">
      <c r="A44" s="14"/>
      <c r="B44" s="5" t="s">
        <v>123</v>
      </c>
      <c r="C44" s="8" t="s">
        <v>91</v>
      </c>
      <c r="D44" s="5" t="s">
        <v>75</v>
      </c>
      <c r="E44" s="15" t="s">
        <v>76</v>
      </c>
      <c r="F44" s="13" t="s">
        <v>77</v>
      </c>
      <c r="G44" s="5"/>
    </row>
    <row r="45" spans="1:7" ht="14.25">
      <c r="A45" s="1">
        <v>1</v>
      </c>
      <c r="B45" s="11" t="s">
        <v>124</v>
      </c>
      <c r="C45" s="11" t="s">
        <v>85</v>
      </c>
      <c r="D45" s="11">
        <v>10000</v>
      </c>
      <c r="E45" s="11">
        <v>1</v>
      </c>
      <c r="F45" s="11">
        <v>10000</v>
      </c>
      <c r="G45" s="11"/>
    </row>
    <row r="46" spans="1:7" ht="14.25">
      <c r="A46" s="1">
        <v>2</v>
      </c>
      <c r="B46" s="11" t="s">
        <v>125</v>
      </c>
      <c r="C46" s="11" t="s">
        <v>85</v>
      </c>
      <c r="D46" s="11">
        <v>500</v>
      </c>
      <c r="E46" s="11">
        <v>1</v>
      </c>
      <c r="F46" s="11">
        <v>500</v>
      </c>
      <c r="G46" s="11"/>
    </row>
    <row r="47" spans="1:7" ht="14.25">
      <c r="A47" s="1">
        <v>3</v>
      </c>
      <c r="B47" s="11" t="s">
        <v>126</v>
      </c>
      <c r="C47" s="11" t="s">
        <v>85</v>
      </c>
      <c r="D47" s="11">
        <v>120</v>
      </c>
      <c r="E47" s="11">
        <v>1.2</v>
      </c>
      <c r="F47" s="11">
        <v>144</v>
      </c>
      <c r="G47" s="11"/>
    </row>
    <row r="48" spans="1:7" ht="14.25">
      <c r="A48" s="1">
        <v>4</v>
      </c>
      <c r="B48" s="11" t="s">
        <v>127</v>
      </c>
      <c r="C48" s="11" t="s">
        <v>85</v>
      </c>
      <c r="D48" s="11">
        <v>100</v>
      </c>
      <c r="E48" s="11">
        <v>1</v>
      </c>
      <c r="F48" s="11">
        <v>100</v>
      </c>
      <c r="G48" s="11"/>
    </row>
    <row r="49" spans="1:7" ht="14.25">
      <c r="A49" s="1">
        <v>5</v>
      </c>
      <c r="B49" s="11" t="s">
        <v>128</v>
      </c>
      <c r="C49" s="11" t="s">
        <v>85</v>
      </c>
      <c r="D49" s="11">
        <v>100</v>
      </c>
      <c r="E49" s="11">
        <v>1.4</v>
      </c>
      <c r="F49" s="11">
        <v>140</v>
      </c>
      <c r="G49" s="11"/>
    </row>
    <row r="50" spans="1:7" ht="14.25">
      <c r="A50" s="1">
        <v>6</v>
      </c>
      <c r="B50" s="11" t="s">
        <v>129</v>
      </c>
      <c r="C50" s="11" t="s">
        <v>85</v>
      </c>
      <c r="D50" s="11">
        <v>100</v>
      </c>
      <c r="E50" s="11">
        <v>1.3</v>
      </c>
      <c r="F50" s="11">
        <v>130</v>
      </c>
      <c r="G50" s="11"/>
    </row>
    <row r="51" spans="1:7" ht="14.25">
      <c r="A51" s="1">
        <v>7</v>
      </c>
      <c r="B51" s="11" t="s">
        <v>130</v>
      </c>
      <c r="C51" s="11" t="s">
        <v>85</v>
      </c>
      <c r="D51" s="11">
        <v>1</v>
      </c>
      <c r="E51" s="11">
        <v>60</v>
      </c>
      <c r="F51" s="11">
        <v>60</v>
      </c>
      <c r="G51" s="11"/>
    </row>
    <row r="52" spans="1:7" ht="14.25">
      <c r="A52" s="1">
        <v>8</v>
      </c>
      <c r="B52" s="11" t="s">
        <v>131</v>
      </c>
      <c r="C52" s="11" t="s">
        <v>85</v>
      </c>
      <c r="D52" s="11">
        <v>1</v>
      </c>
      <c r="E52" s="11">
        <v>6.8</v>
      </c>
      <c r="F52" s="11">
        <v>6.8</v>
      </c>
      <c r="G52" s="11"/>
    </row>
    <row r="53" spans="1:7" ht="14.25">
      <c r="A53" s="1">
        <v>9</v>
      </c>
      <c r="B53" s="11" t="s">
        <v>132</v>
      </c>
      <c r="C53" s="11" t="s">
        <v>85</v>
      </c>
      <c r="D53" s="11">
        <v>10</v>
      </c>
      <c r="E53" s="11">
        <v>4</v>
      </c>
      <c r="F53" s="11">
        <v>40</v>
      </c>
      <c r="G53" s="11"/>
    </row>
    <row r="54" spans="1:7" ht="14.25">
      <c r="A54" s="1">
        <v>10</v>
      </c>
      <c r="B54" s="11" t="s">
        <v>133</v>
      </c>
      <c r="C54" s="11" t="s">
        <v>85</v>
      </c>
      <c r="D54" s="11">
        <v>1</v>
      </c>
      <c r="E54" s="11">
        <v>230</v>
      </c>
      <c r="F54" s="11">
        <v>230</v>
      </c>
      <c r="G54" s="11"/>
    </row>
    <row r="55" spans="2:7" ht="15">
      <c r="B55" s="11"/>
      <c r="C55" s="7"/>
      <c r="D55" s="11"/>
      <c r="E55" s="11"/>
      <c r="F55" s="13"/>
      <c r="G55" s="13">
        <v>11351</v>
      </c>
    </row>
    <row r="56" spans="2:7" ht="14.25">
      <c r="B56" s="11"/>
      <c r="C56" s="7"/>
      <c r="D56" s="11"/>
      <c r="E56" s="11"/>
      <c r="F56" s="11"/>
      <c r="G56" s="11"/>
    </row>
    <row r="57" spans="1:7" s="3" customFormat="1" ht="25.5" customHeight="1">
      <c r="A57" s="14"/>
      <c r="B57" s="5" t="s">
        <v>134</v>
      </c>
      <c r="C57" s="8" t="s">
        <v>91</v>
      </c>
      <c r="D57" s="5" t="s">
        <v>75</v>
      </c>
      <c r="E57" s="15" t="s">
        <v>76</v>
      </c>
      <c r="F57" s="13" t="s">
        <v>77</v>
      </c>
      <c r="G57" s="5"/>
    </row>
    <row r="58" spans="2:7" ht="14.25">
      <c r="B58" s="11" t="s">
        <v>135</v>
      </c>
      <c r="C58" s="7"/>
      <c r="D58" s="11"/>
      <c r="E58" s="11"/>
      <c r="F58" s="11"/>
      <c r="G58" s="11"/>
    </row>
    <row r="59" spans="2:7" ht="14.25">
      <c r="B59"/>
      <c r="C59" s="11" t="s">
        <v>85</v>
      </c>
      <c r="D59" s="11">
        <v>1</v>
      </c>
      <c r="E59" s="11">
        <v>145</v>
      </c>
      <c r="F59" s="11">
        <v>145</v>
      </c>
      <c r="G59" s="11"/>
    </row>
    <row r="60" spans="2:7" ht="14.25">
      <c r="B60" s="11" t="s">
        <v>136</v>
      </c>
      <c r="C60" s="11" t="s">
        <v>85</v>
      </c>
      <c r="D60" s="11">
        <v>1</v>
      </c>
      <c r="E60" s="11">
        <v>145</v>
      </c>
      <c r="F60" s="11">
        <v>145</v>
      </c>
      <c r="G60" s="11"/>
    </row>
    <row r="61" spans="2:7" ht="14.25">
      <c r="B61" s="11" t="s">
        <v>137</v>
      </c>
      <c r="C61" s="11" t="s">
        <v>85</v>
      </c>
      <c r="D61" s="11">
        <v>1</v>
      </c>
      <c r="E61" s="11">
        <v>166</v>
      </c>
      <c r="F61" s="11">
        <v>166</v>
      </c>
      <c r="G61" s="11"/>
    </row>
    <row r="62" spans="1:7" ht="14.25">
      <c r="A62" s="2"/>
      <c r="B62" s="11"/>
      <c r="C62" s="11"/>
      <c r="D62" s="11"/>
      <c r="E62" s="11"/>
      <c r="F62" s="11"/>
      <c r="G62" s="11"/>
    </row>
    <row r="63" spans="2:7" ht="14.25">
      <c r="B63" s="11" t="s">
        <v>138</v>
      </c>
      <c r="C63" s="11" t="s">
        <v>85</v>
      </c>
      <c r="D63" s="11">
        <v>1</v>
      </c>
      <c r="E63" s="11">
        <v>145</v>
      </c>
      <c r="F63" s="11">
        <v>145</v>
      </c>
      <c r="G63" s="11"/>
    </row>
    <row r="64" spans="2:7" ht="14.25">
      <c r="B64" s="11" t="s">
        <v>139</v>
      </c>
      <c r="C64" s="11" t="s">
        <v>85</v>
      </c>
      <c r="D64" s="11">
        <v>1</v>
      </c>
      <c r="E64" s="11">
        <v>172</v>
      </c>
      <c r="F64" s="11">
        <v>172</v>
      </c>
      <c r="G64" s="11"/>
    </row>
    <row r="65" spans="2:7" ht="14.25">
      <c r="B65" s="11" t="s">
        <v>140</v>
      </c>
      <c r="C65" s="11" t="s">
        <v>85</v>
      </c>
      <c r="D65" s="11">
        <v>1</v>
      </c>
      <c r="E65" s="11">
        <v>128</v>
      </c>
      <c r="F65" s="11">
        <v>128</v>
      </c>
      <c r="G65" s="11"/>
    </row>
    <row r="66" spans="2:7" ht="15">
      <c r="B66" s="11"/>
      <c r="C66" s="7"/>
      <c r="D66" s="11"/>
      <c r="E66" s="11"/>
      <c r="F66" s="11"/>
      <c r="G66" s="13">
        <v>901</v>
      </c>
    </row>
    <row r="67" spans="2:7" ht="28.5">
      <c r="B67" s="9" t="s">
        <v>141</v>
      </c>
      <c r="C67" s="7"/>
      <c r="D67" s="11"/>
      <c r="E67" s="11"/>
      <c r="F67" s="11"/>
      <c r="G67" s="11"/>
    </row>
    <row r="69" spans="4:6" ht="14.25">
      <c r="D69" s="1"/>
      <c r="F69" s="2">
        <v>0</v>
      </c>
    </row>
    <row r="70" ht="14.25">
      <c r="F70" s="2">
        <v>0</v>
      </c>
    </row>
    <row r="71" ht="14.25">
      <c r="F71" s="2">
        <v>0</v>
      </c>
    </row>
    <row r="72" spans="1:6" s="3" customFormat="1" ht="25.5" customHeight="1">
      <c r="A72" s="14"/>
      <c r="B72" s="3" t="s">
        <v>142</v>
      </c>
      <c r="C72" s="16" t="s">
        <v>91</v>
      </c>
      <c r="D72" s="3" t="s">
        <v>75</v>
      </c>
      <c r="E72" s="14" t="s">
        <v>76</v>
      </c>
      <c r="F72" s="17" t="s">
        <v>77</v>
      </c>
    </row>
    <row r="73" spans="1:6" ht="28.5">
      <c r="A73" s="1">
        <v>1</v>
      </c>
      <c r="B73" s="18" t="s">
        <v>143</v>
      </c>
      <c r="C73" s="2" t="s">
        <v>144</v>
      </c>
      <c r="D73" s="2">
        <v>2</v>
      </c>
      <c r="E73" s="2">
        <v>130</v>
      </c>
      <c r="F73" s="2">
        <v>260</v>
      </c>
    </row>
    <row r="74" spans="1:6" ht="28.5">
      <c r="A74" s="1">
        <v>2</v>
      </c>
      <c r="B74" s="18" t="s">
        <v>145</v>
      </c>
      <c r="C74" s="2" t="s">
        <v>144</v>
      </c>
      <c r="D74" s="2">
        <v>2</v>
      </c>
      <c r="E74" s="2">
        <v>30</v>
      </c>
      <c r="F74" s="2">
        <v>60</v>
      </c>
    </row>
    <row r="75" spans="1:6" ht="28.5">
      <c r="A75" s="1">
        <v>3</v>
      </c>
      <c r="B75" s="18" t="s">
        <v>146</v>
      </c>
      <c r="C75" s="2" t="s">
        <v>144</v>
      </c>
      <c r="D75" s="2">
        <v>2</v>
      </c>
      <c r="E75" s="2">
        <v>30</v>
      </c>
      <c r="F75" s="2">
        <v>60</v>
      </c>
    </row>
    <row r="76" spans="1:6" ht="28.5">
      <c r="A76" s="1">
        <v>4</v>
      </c>
      <c r="B76" s="18" t="s">
        <v>147</v>
      </c>
      <c r="C76" s="2" t="s">
        <v>144</v>
      </c>
      <c r="D76" s="2">
        <v>2</v>
      </c>
      <c r="E76" s="2">
        <v>30</v>
      </c>
      <c r="F76" s="2">
        <v>60</v>
      </c>
    </row>
    <row r="77" spans="1:6" ht="28.5">
      <c r="A77" s="1">
        <v>5</v>
      </c>
      <c r="B77" s="18" t="s">
        <v>0</v>
      </c>
      <c r="C77" s="2" t="s">
        <v>144</v>
      </c>
      <c r="D77" s="2">
        <v>7</v>
      </c>
      <c r="E77" s="2">
        <v>8</v>
      </c>
      <c r="F77" s="2">
        <v>56</v>
      </c>
    </row>
    <row r="78" spans="1:6" ht="28.5">
      <c r="A78" s="1">
        <v>6</v>
      </c>
      <c r="B78" s="18" t="s">
        <v>1</v>
      </c>
      <c r="C78" s="2" t="s">
        <v>144</v>
      </c>
      <c r="D78" s="2">
        <v>5</v>
      </c>
      <c r="E78" s="2">
        <v>8</v>
      </c>
      <c r="F78" s="2">
        <v>40</v>
      </c>
    </row>
    <row r="79" spans="1:6" ht="28.5">
      <c r="A79" s="1">
        <v>7</v>
      </c>
      <c r="B79" s="18" t="s">
        <v>2</v>
      </c>
      <c r="C79" s="2" t="s">
        <v>144</v>
      </c>
      <c r="D79" s="2">
        <v>5</v>
      </c>
      <c r="E79" s="2">
        <v>130</v>
      </c>
      <c r="F79" s="2">
        <v>650</v>
      </c>
    </row>
    <row r="80" spans="1:6" ht="14.25">
      <c r="A80" s="1">
        <v>8</v>
      </c>
      <c r="B80" s="2" t="s">
        <v>3</v>
      </c>
      <c r="C80" s="2" t="s">
        <v>144</v>
      </c>
      <c r="D80" s="2">
        <v>2</v>
      </c>
      <c r="E80" s="2">
        <v>60</v>
      </c>
      <c r="F80" s="2">
        <v>120</v>
      </c>
    </row>
    <row r="81" spans="1:6" ht="14.25">
      <c r="A81" s="1">
        <v>9</v>
      </c>
      <c r="B81" s="2" t="s">
        <v>4</v>
      </c>
      <c r="C81" s="2" t="s">
        <v>144</v>
      </c>
      <c r="D81" s="2">
        <v>5</v>
      </c>
      <c r="E81" s="2">
        <v>5</v>
      </c>
      <c r="F81" s="2">
        <v>25</v>
      </c>
    </row>
    <row r="83" spans="6:7" ht="15">
      <c r="F83" s="17"/>
      <c r="G83" s="17">
        <v>1331</v>
      </c>
    </row>
    <row r="85" spans="1:6" s="3" customFormat="1" ht="25.5" customHeight="1">
      <c r="A85" s="14"/>
      <c r="B85" s="3" t="s">
        <v>5</v>
      </c>
      <c r="C85" s="16" t="s">
        <v>91</v>
      </c>
      <c r="D85" s="3" t="s">
        <v>75</v>
      </c>
      <c r="E85" s="14" t="s">
        <v>76</v>
      </c>
      <c r="F85" s="17" t="s">
        <v>77</v>
      </c>
    </row>
    <row r="86" spans="2:6" ht="42.75">
      <c r="B86" s="18" t="s">
        <v>6</v>
      </c>
      <c r="C86" s="2" t="s">
        <v>85</v>
      </c>
      <c r="D86" s="2">
        <v>400</v>
      </c>
      <c r="E86" s="2">
        <v>40</v>
      </c>
      <c r="F86" s="2">
        <v>16000</v>
      </c>
    </row>
    <row r="87" spans="2:6" ht="114.75">
      <c r="B87" s="18" t="s">
        <v>7</v>
      </c>
      <c r="F87" s="17"/>
    </row>
    <row r="88" spans="6:7" ht="15">
      <c r="F88" s="2">
        <v>0</v>
      </c>
      <c r="G88" s="17">
        <v>16000</v>
      </c>
    </row>
    <row r="89" spans="1:6" s="3" customFormat="1" ht="25.5" customHeight="1">
      <c r="A89" s="14"/>
      <c r="B89" s="3" t="s">
        <v>8</v>
      </c>
      <c r="C89" s="16" t="s">
        <v>91</v>
      </c>
      <c r="D89" s="3" t="s">
        <v>75</v>
      </c>
      <c r="E89" s="14" t="s">
        <v>76</v>
      </c>
      <c r="F89" s="17" t="s">
        <v>77</v>
      </c>
    </row>
    <row r="90" spans="2:6" ht="28.5">
      <c r="B90" s="18" t="s">
        <v>9</v>
      </c>
      <c r="C90" s="2" t="s">
        <v>85</v>
      </c>
      <c r="D90" s="2">
        <v>30000</v>
      </c>
      <c r="E90" s="2">
        <v>0.066</v>
      </c>
      <c r="F90" s="2">
        <v>1980</v>
      </c>
    </row>
    <row r="91" spans="2:6" ht="28.5">
      <c r="B91" s="18" t="s">
        <v>10</v>
      </c>
      <c r="C91" s="2" t="s">
        <v>85</v>
      </c>
      <c r="D91" s="2">
        <v>400</v>
      </c>
      <c r="E91" s="2">
        <v>0.085</v>
      </c>
      <c r="F91" s="2">
        <v>34</v>
      </c>
    </row>
    <row r="92" spans="2:6" ht="28.5">
      <c r="B92" s="18" t="s">
        <v>11</v>
      </c>
      <c r="C92" s="2" t="s">
        <v>85</v>
      </c>
      <c r="D92" s="2">
        <v>30000</v>
      </c>
      <c r="E92" s="2">
        <v>0.085</v>
      </c>
      <c r="F92" s="2">
        <v>2550</v>
      </c>
    </row>
    <row r="93" spans="2:6" ht="28.5">
      <c r="B93" s="18" t="s">
        <v>12</v>
      </c>
      <c r="C93" s="2" t="s">
        <v>85</v>
      </c>
      <c r="D93" s="2">
        <v>20000</v>
      </c>
      <c r="E93" s="2">
        <v>0.085</v>
      </c>
      <c r="F93" s="2">
        <v>1700</v>
      </c>
    </row>
    <row r="94" spans="2:6" ht="28.5">
      <c r="B94" s="18" t="s">
        <v>13</v>
      </c>
      <c r="C94" s="2" t="s">
        <v>85</v>
      </c>
      <c r="D94" s="2">
        <v>300</v>
      </c>
      <c r="E94" s="2">
        <v>0.29</v>
      </c>
      <c r="F94" s="2">
        <v>87</v>
      </c>
    </row>
    <row r="95" spans="2:6" ht="14.25">
      <c r="B95" s="2" t="s">
        <v>14</v>
      </c>
      <c r="C95" s="2" t="s">
        <v>85</v>
      </c>
      <c r="D95" s="2">
        <v>300</v>
      </c>
      <c r="E95" s="2">
        <v>0.21</v>
      </c>
      <c r="F95" s="2">
        <v>63</v>
      </c>
    </row>
    <row r="96" spans="2:6" ht="14.25">
      <c r="B96" s="2" t="s">
        <v>15</v>
      </c>
      <c r="C96" s="2" t="s">
        <v>144</v>
      </c>
      <c r="D96" s="2">
        <v>2</v>
      </c>
      <c r="E96" s="2">
        <v>87</v>
      </c>
      <c r="F96" s="2">
        <v>174</v>
      </c>
    </row>
    <row r="97" ht="15">
      <c r="G97" s="17">
        <v>6588</v>
      </c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landscape" paperSize="9"/>
  <headerFooter alignWithMargins="0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88" zoomScaleNormal="88" workbookViewId="0" topLeftCell="D1">
      <selection activeCell="A60" sqref="A1:M60"/>
    </sheetView>
  </sheetViews>
  <sheetFormatPr defaultColWidth="9.00390625" defaultRowHeight="14.25"/>
  <cols>
    <col min="1" max="1" width="5.125" style="67" customWidth="1"/>
    <col min="2" max="2" width="7.50390625" style="19" customWidth="1"/>
    <col min="3" max="3" width="60.25390625" style="19" customWidth="1"/>
    <col min="4" max="4" width="49.875" style="2" customWidth="1"/>
    <col min="5" max="5" width="42.875" style="19" customWidth="1"/>
    <col min="6" max="6" width="9.875" style="19" customWidth="1"/>
    <col min="7" max="7" width="13.50390625" style="2" customWidth="1"/>
    <col min="8" max="8" width="15.375" style="62" customWidth="1"/>
    <col min="9" max="9" width="14.00390625" style="62" customWidth="1"/>
    <col min="10" max="10" width="10.50390625" style="65" customWidth="1"/>
    <col min="11" max="11" width="10.50390625" style="62" customWidth="1"/>
    <col min="12" max="12" width="14.625" style="62" customWidth="1"/>
    <col min="13" max="13" width="10.50390625" style="62" customWidth="1"/>
    <col min="14" max="16384" width="10.50390625" style="2" customWidth="1"/>
  </cols>
  <sheetData>
    <row r="1" spans="1:7" ht="47.25" customHeight="1">
      <c r="A1" s="67" t="s">
        <v>31</v>
      </c>
      <c r="C1" s="109" t="s">
        <v>152</v>
      </c>
      <c r="D1" s="98" t="s">
        <v>148</v>
      </c>
      <c r="E1" s="22"/>
      <c r="F1" s="22"/>
      <c r="G1" s="22"/>
    </row>
    <row r="2" spans="2:13" s="67" customFormat="1" ht="15">
      <c r="B2" s="43"/>
      <c r="C2" s="50"/>
      <c r="D2" s="50"/>
      <c r="E2" s="50"/>
      <c r="F2" s="43"/>
      <c r="G2" s="46"/>
      <c r="H2" s="63"/>
      <c r="I2" s="63"/>
      <c r="J2" s="66"/>
      <c r="K2" s="63"/>
      <c r="L2" s="63"/>
      <c r="M2" s="63"/>
    </row>
    <row r="3" spans="1:13" s="3" customFormat="1" ht="69.75" customHeight="1">
      <c r="A3" s="93"/>
      <c r="B3" s="83" t="s">
        <v>50</v>
      </c>
      <c r="C3" s="38" t="s">
        <v>29</v>
      </c>
      <c r="D3" s="35" t="s">
        <v>30</v>
      </c>
      <c r="E3" s="36" t="s">
        <v>48</v>
      </c>
      <c r="F3" s="37" t="s">
        <v>49</v>
      </c>
      <c r="G3" s="40" t="s">
        <v>51</v>
      </c>
      <c r="H3" s="61" t="s">
        <v>20</v>
      </c>
      <c r="I3" s="61" t="s">
        <v>21</v>
      </c>
      <c r="J3" s="60" t="s">
        <v>22</v>
      </c>
      <c r="K3" s="61" t="s">
        <v>23</v>
      </c>
      <c r="L3" s="61" t="s">
        <v>24</v>
      </c>
      <c r="M3" s="61" t="s">
        <v>25</v>
      </c>
    </row>
    <row r="4" spans="2:13" ht="14.25">
      <c r="B4" s="34" t="s">
        <v>31</v>
      </c>
      <c r="C4" s="49" t="s">
        <v>124</v>
      </c>
      <c r="D4" s="21"/>
      <c r="E4" s="33"/>
      <c r="F4" s="55" t="s">
        <v>16</v>
      </c>
      <c r="G4" s="58">
        <v>22600</v>
      </c>
      <c r="H4" s="85">
        <v>0</v>
      </c>
      <c r="I4" s="80">
        <f aca="true" t="shared" si="0" ref="I4:I20">ROUND(G4*H4,2)</f>
        <v>0</v>
      </c>
      <c r="J4" s="69"/>
      <c r="K4" s="80">
        <f aca="true" t="shared" si="1" ref="K4:K20">ROUND(I4*J4,2)</f>
        <v>0</v>
      </c>
      <c r="L4" s="80">
        <f aca="true" t="shared" si="2" ref="L4:L20">(M4/G4)</f>
        <v>0</v>
      </c>
      <c r="M4" s="84">
        <f>ROUND(I4+K4,2)</f>
        <v>0</v>
      </c>
    </row>
    <row r="5" spans="2:13" ht="14.25">
      <c r="B5" s="34" t="s">
        <v>32</v>
      </c>
      <c r="C5" s="49" t="s">
        <v>125</v>
      </c>
      <c r="D5" s="21"/>
      <c r="E5" s="33"/>
      <c r="F5" s="55" t="s">
        <v>16</v>
      </c>
      <c r="G5" s="58">
        <v>1300</v>
      </c>
      <c r="H5" s="85">
        <v>0</v>
      </c>
      <c r="I5" s="80">
        <f t="shared" si="0"/>
        <v>0</v>
      </c>
      <c r="J5" s="69"/>
      <c r="K5" s="80">
        <f t="shared" si="1"/>
        <v>0</v>
      </c>
      <c r="L5" s="80">
        <f t="shared" si="2"/>
        <v>0</v>
      </c>
      <c r="M5" s="84">
        <f aca="true" t="shared" si="3" ref="M5:M20">ROUND(I5+K5,2)</f>
        <v>0</v>
      </c>
    </row>
    <row r="6" spans="2:13" ht="14.25">
      <c r="B6" s="34" t="s">
        <v>33</v>
      </c>
      <c r="C6" s="49" t="s">
        <v>126</v>
      </c>
      <c r="D6" s="21"/>
      <c r="E6" s="33"/>
      <c r="F6" s="55" t="s">
        <v>16</v>
      </c>
      <c r="G6" s="58">
        <v>100</v>
      </c>
      <c r="H6" s="85">
        <v>0</v>
      </c>
      <c r="I6" s="80">
        <f t="shared" si="0"/>
        <v>0</v>
      </c>
      <c r="J6" s="69"/>
      <c r="K6" s="80">
        <f t="shared" si="1"/>
        <v>0</v>
      </c>
      <c r="L6" s="80">
        <f t="shared" si="2"/>
        <v>0</v>
      </c>
      <c r="M6" s="84">
        <f t="shared" si="3"/>
        <v>0</v>
      </c>
    </row>
    <row r="7" spans="2:13" ht="14.25">
      <c r="B7" s="34" t="s">
        <v>34</v>
      </c>
      <c r="C7" s="49" t="s">
        <v>127</v>
      </c>
      <c r="D7" s="21"/>
      <c r="E7" s="33"/>
      <c r="F7" s="55" t="s">
        <v>16</v>
      </c>
      <c r="G7" s="58">
        <v>420</v>
      </c>
      <c r="H7" s="85">
        <v>0</v>
      </c>
      <c r="I7" s="80">
        <f t="shared" si="0"/>
        <v>0</v>
      </c>
      <c r="J7" s="69"/>
      <c r="K7" s="80">
        <f t="shared" si="1"/>
        <v>0</v>
      </c>
      <c r="L7" s="80">
        <f t="shared" si="2"/>
        <v>0</v>
      </c>
      <c r="M7" s="84">
        <f t="shared" si="3"/>
        <v>0</v>
      </c>
    </row>
    <row r="8" spans="2:13" ht="14.25">
      <c r="B8" s="34" t="s">
        <v>35</v>
      </c>
      <c r="C8" s="49" t="s">
        <v>128</v>
      </c>
      <c r="D8" s="21"/>
      <c r="E8" s="33"/>
      <c r="F8" s="55" t="s">
        <v>16</v>
      </c>
      <c r="G8" s="58">
        <v>60</v>
      </c>
      <c r="H8" s="85">
        <v>0</v>
      </c>
      <c r="I8" s="80">
        <f t="shared" si="0"/>
        <v>0</v>
      </c>
      <c r="J8" s="69"/>
      <c r="K8" s="80">
        <f t="shared" si="1"/>
        <v>0</v>
      </c>
      <c r="L8" s="80">
        <f t="shared" si="2"/>
        <v>0</v>
      </c>
      <c r="M8" s="84">
        <f t="shared" si="3"/>
        <v>0</v>
      </c>
    </row>
    <row r="9" spans="2:13" ht="28.5">
      <c r="B9" s="34" t="s">
        <v>36</v>
      </c>
      <c r="C9" s="111" t="s">
        <v>154</v>
      </c>
      <c r="D9" s="21"/>
      <c r="E9" s="33"/>
      <c r="F9" s="55" t="s">
        <v>16</v>
      </c>
      <c r="G9" s="58">
        <v>60</v>
      </c>
      <c r="H9" s="85">
        <v>0</v>
      </c>
      <c r="I9" s="80">
        <f t="shared" si="0"/>
        <v>0</v>
      </c>
      <c r="J9" s="69"/>
      <c r="K9" s="80">
        <f t="shared" si="1"/>
        <v>0</v>
      </c>
      <c r="L9" s="80">
        <f t="shared" si="2"/>
        <v>0</v>
      </c>
      <c r="M9" s="84">
        <f t="shared" si="3"/>
        <v>0</v>
      </c>
    </row>
    <row r="10" spans="2:13" ht="14.25">
      <c r="B10" s="34" t="s">
        <v>37</v>
      </c>
      <c r="C10" s="111" t="s">
        <v>130</v>
      </c>
      <c r="D10" s="21"/>
      <c r="E10" s="33"/>
      <c r="F10" s="55" t="s">
        <v>16</v>
      </c>
      <c r="G10" s="58">
        <v>4</v>
      </c>
      <c r="H10" s="85">
        <v>0</v>
      </c>
      <c r="I10" s="80">
        <f t="shared" si="0"/>
        <v>0</v>
      </c>
      <c r="J10" s="69"/>
      <c r="K10" s="80">
        <f t="shared" si="1"/>
        <v>0</v>
      </c>
      <c r="L10" s="80">
        <f t="shared" si="2"/>
        <v>0</v>
      </c>
      <c r="M10" s="84">
        <f t="shared" si="3"/>
        <v>0</v>
      </c>
    </row>
    <row r="11" spans="2:13" ht="14.25">
      <c r="B11" s="34" t="s">
        <v>38</v>
      </c>
      <c r="C11" s="111" t="s">
        <v>131</v>
      </c>
      <c r="D11" s="21"/>
      <c r="E11" s="33"/>
      <c r="F11" s="55" t="s">
        <v>16</v>
      </c>
      <c r="G11" s="58">
        <v>8</v>
      </c>
      <c r="H11" s="85">
        <v>0</v>
      </c>
      <c r="I11" s="80">
        <f t="shared" si="0"/>
        <v>0</v>
      </c>
      <c r="J11" s="69"/>
      <c r="K11" s="80">
        <f t="shared" si="1"/>
        <v>0</v>
      </c>
      <c r="L11" s="80">
        <f t="shared" si="2"/>
        <v>0</v>
      </c>
      <c r="M11" s="84">
        <f t="shared" si="3"/>
        <v>0</v>
      </c>
    </row>
    <row r="12" spans="2:13" ht="14.25">
      <c r="B12" s="34" t="s">
        <v>39</v>
      </c>
      <c r="C12" s="111" t="s">
        <v>155</v>
      </c>
      <c r="D12" s="21"/>
      <c r="E12" s="33"/>
      <c r="F12" s="55" t="s">
        <v>16</v>
      </c>
      <c r="G12" s="58">
        <v>20</v>
      </c>
      <c r="H12" s="85">
        <v>0</v>
      </c>
      <c r="I12" s="80">
        <f t="shared" si="0"/>
        <v>0</v>
      </c>
      <c r="J12" s="69"/>
      <c r="K12" s="80">
        <f t="shared" si="1"/>
        <v>0</v>
      </c>
      <c r="L12" s="80">
        <f t="shared" si="2"/>
        <v>0</v>
      </c>
      <c r="M12" s="84">
        <f t="shared" si="3"/>
        <v>0</v>
      </c>
    </row>
    <row r="13" spans="2:13" ht="42.75">
      <c r="B13" s="34" t="s">
        <v>40</v>
      </c>
      <c r="C13" s="111" t="s">
        <v>156</v>
      </c>
      <c r="D13" s="21"/>
      <c r="E13" s="33"/>
      <c r="F13" s="55" t="s">
        <v>16</v>
      </c>
      <c r="G13" s="58">
        <v>4</v>
      </c>
      <c r="H13" s="85">
        <v>0</v>
      </c>
      <c r="I13" s="80">
        <f t="shared" si="0"/>
        <v>0</v>
      </c>
      <c r="J13" s="69"/>
      <c r="K13" s="80">
        <f t="shared" si="1"/>
        <v>0</v>
      </c>
      <c r="L13" s="80">
        <f t="shared" si="2"/>
        <v>0</v>
      </c>
      <c r="M13" s="84">
        <f t="shared" si="3"/>
        <v>0</v>
      </c>
    </row>
    <row r="14" spans="2:13" ht="42.75">
      <c r="B14" s="34" t="s">
        <v>41</v>
      </c>
      <c r="C14" s="51" t="s">
        <v>56</v>
      </c>
      <c r="D14" s="27"/>
      <c r="E14" s="27"/>
      <c r="F14" s="55" t="s">
        <v>16</v>
      </c>
      <c r="G14" s="59">
        <v>1380</v>
      </c>
      <c r="H14" s="85">
        <v>0</v>
      </c>
      <c r="I14" s="80">
        <f t="shared" si="0"/>
        <v>0</v>
      </c>
      <c r="J14" s="69"/>
      <c r="K14" s="80">
        <f t="shared" si="1"/>
        <v>0</v>
      </c>
      <c r="L14" s="80">
        <f t="shared" si="2"/>
        <v>0</v>
      </c>
      <c r="M14" s="84">
        <f t="shared" si="3"/>
        <v>0</v>
      </c>
    </row>
    <row r="15" spans="2:13" ht="28.5">
      <c r="B15" s="34" t="s">
        <v>42</v>
      </c>
      <c r="C15" s="42" t="s">
        <v>57</v>
      </c>
      <c r="D15" s="25"/>
      <c r="E15" s="25"/>
      <c r="F15" s="55" t="s">
        <v>16</v>
      </c>
      <c r="G15" s="59">
        <v>1680</v>
      </c>
      <c r="H15" s="85">
        <v>0</v>
      </c>
      <c r="I15" s="80">
        <f t="shared" si="0"/>
        <v>0</v>
      </c>
      <c r="J15" s="69"/>
      <c r="K15" s="80">
        <f t="shared" si="1"/>
        <v>0</v>
      </c>
      <c r="L15" s="80">
        <f t="shared" si="2"/>
        <v>0</v>
      </c>
      <c r="M15" s="84">
        <f t="shared" si="3"/>
        <v>0</v>
      </c>
    </row>
    <row r="16" spans="2:13" ht="14.25">
      <c r="B16" s="34" t="s">
        <v>43</v>
      </c>
      <c r="C16" s="42" t="s">
        <v>58</v>
      </c>
      <c r="D16" s="25"/>
      <c r="E16" s="25"/>
      <c r="F16" s="55" t="s">
        <v>16</v>
      </c>
      <c r="G16" s="59">
        <v>280</v>
      </c>
      <c r="H16" s="85">
        <v>0</v>
      </c>
      <c r="I16" s="80">
        <f t="shared" si="0"/>
        <v>0</v>
      </c>
      <c r="J16" s="69"/>
      <c r="K16" s="80">
        <f t="shared" si="1"/>
        <v>0</v>
      </c>
      <c r="L16" s="80">
        <f t="shared" si="2"/>
        <v>0</v>
      </c>
      <c r="M16" s="84">
        <f t="shared" si="3"/>
        <v>0</v>
      </c>
    </row>
    <row r="17" spans="2:13" ht="28.5">
      <c r="B17" s="34" t="s">
        <v>44</v>
      </c>
      <c r="C17" s="42" t="s">
        <v>59</v>
      </c>
      <c r="D17" s="108"/>
      <c r="E17" s="25"/>
      <c r="F17" s="55" t="s">
        <v>16</v>
      </c>
      <c r="G17" s="59">
        <v>1300</v>
      </c>
      <c r="H17" s="85">
        <v>0</v>
      </c>
      <c r="I17" s="80">
        <f t="shared" si="0"/>
        <v>0</v>
      </c>
      <c r="J17" s="69"/>
      <c r="K17" s="80">
        <f t="shared" si="1"/>
        <v>0</v>
      </c>
      <c r="L17" s="80">
        <f t="shared" si="2"/>
        <v>0</v>
      </c>
      <c r="M17" s="84">
        <f t="shared" si="3"/>
        <v>0</v>
      </c>
    </row>
    <row r="18" spans="2:13" ht="14.25">
      <c r="B18" s="34" t="s">
        <v>45</v>
      </c>
      <c r="C18" s="42" t="s">
        <v>60</v>
      </c>
      <c r="D18" s="25"/>
      <c r="E18" s="25"/>
      <c r="F18" s="55" t="s">
        <v>16</v>
      </c>
      <c r="G18" s="59">
        <v>360</v>
      </c>
      <c r="H18" s="85">
        <v>0</v>
      </c>
      <c r="I18" s="80">
        <f t="shared" si="0"/>
        <v>0</v>
      </c>
      <c r="J18" s="69"/>
      <c r="K18" s="80">
        <f t="shared" si="1"/>
        <v>0</v>
      </c>
      <c r="L18" s="80">
        <f t="shared" si="2"/>
        <v>0</v>
      </c>
      <c r="M18" s="84">
        <f t="shared" si="3"/>
        <v>0</v>
      </c>
    </row>
    <row r="19" spans="2:13" ht="28.5">
      <c r="B19" s="34" t="s">
        <v>46</v>
      </c>
      <c r="C19" s="32" t="s">
        <v>61</v>
      </c>
      <c r="D19" s="20"/>
      <c r="E19" s="20"/>
      <c r="F19" s="56" t="s">
        <v>62</v>
      </c>
      <c r="G19" s="47">
        <v>1</v>
      </c>
      <c r="H19" s="85">
        <v>0</v>
      </c>
      <c r="I19" s="80">
        <f t="shared" si="0"/>
        <v>0</v>
      </c>
      <c r="J19" s="69"/>
      <c r="K19" s="80">
        <f t="shared" si="1"/>
        <v>0</v>
      </c>
      <c r="L19" s="80">
        <f t="shared" si="2"/>
        <v>0</v>
      </c>
      <c r="M19" s="84">
        <f t="shared" si="3"/>
        <v>0</v>
      </c>
    </row>
    <row r="20" spans="2:13" ht="14.25">
      <c r="B20" s="34" t="s">
        <v>47</v>
      </c>
      <c r="C20" s="42" t="s">
        <v>63</v>
      </c>
      <c r="D20" s="23"/>
      <c r="E20" s="25"/>
      <c r="F20" s="57" t="s">
        <v>85</v>
      </c>
      <c r="G20" s="58">
        <v>2</v>
      </c>
      <c r="H20" s="85">
        <v>0</v>
      </c>
      <c r="I20" s="80">
        <f t="shared" si="0"/>
        <v>0</v>
      </c>
      <c r="J20" s="69"/>
      <c r="K20" s="80">
        <f t="shared" si="1"/>
        <v>0</v>
      </c>
      <c r="L20" s="80">
        <f t="shared" si="2"/>
        <v>0</v>
      </c>
      <c r="M20" s="84">
        <f t="shared" si="3"/>
        <v>0</v>
      </c>
    </row>
    <row r="21" spans="2:13" ht="15">
      <c r="B21" s="26"/>
      <c r="C21" s="94" t="s">
        <v>151</v>
      </c>
      <c r="D21" s="28"/>
      <c r="E21" s="24"/>
      <c r="F21" s="30"/>
      <c r="G21" s="86"/>
      <c r="H21" s="70" t="s">
        <v>26</v>
      </c>
      <c r="I21" s="71">
        <f>SUM(I4:I20)</f>
        <v>0</v>
      </c>
      <c r="J21" s="72"/>
      <c r="K21" s="73"/>
      <c r="L21" s="73"/>
      <c r="M21" s="73"/>
    </row>
    <row r="22" spans="2:13" ht="38.25">
      <c r="B22" s="26"/>
      <c r="C22" s="31" t="s">
        <v>70</v>
      </c>
      <c r="D22" s="28"/>
      <c r="E22" s="24"/>
      <c r="F22" s="30"/>
      <c r="G22" s="86"/>
      <c r="H22" s="74"/>
      <c r="I22" s="75" t="s">
        <v>27</v>
      </c>
      <c r="J22" s="76"/>
      <c r="K22" s="77">
        <f>SUM(K4:K21)</f>
        <v>0</v>
      </c>
      <c r="L22" s="74"/>
      <c r="M22" s="74"/>
    </row>
    <row r="23" spans="2:13" ht="38.25">
      <c r="B23" s="26"/>
      <c r="C23" s="31" t="s">
        <v>71</v>
      </c>
      <c r="D23" s="28"/>
      <c r="E23" s="24"/>
      <c r="F23" s="30"/>
      <c r="G23" s="86"/>
      <c r="H23" s="74"/>
      <c r="I23" s="74"/>
      <c r="J23" s="78"/>
      <c r="K23" s="74"/>
      <c r="L23" s="75" t="s">
        <v>28</v>
      </c>
      <c r="M23" s="77">
        <f>SUM(M4:M22)</f>
        <v>0</v>
      </c>
    </row>
    <row r="24" spans="2:13" ht="38.25">
      <c r="B24" s="26"/>
      <c r="C24" s="31" t="s">
        <v>150</v>
      </c>
      <c r="D24" s="28"/>
      <c r="E24" s="24"/>
      <c r="F24" s="30"/>
      <c r="G24" s="86"/>
      <c r="H24" s="90"/>
      <c r="I24" s="90"/>
      <c r="J24" s="92"/>
      <c r="K24" s="90"/>
      <c r="L24" s="96"/>
      <c r="M24" s="91"/>
    </row>
    <row r="25" spans="2:13" ht="63.75">
      <c r="B25" s="26"/>
      <c r="C25" s="110" t="s">
        <v>153</v>
      </c>
      <c r="D25" s="28"/>
      <c r="E25" s="24"/>
      <c r="F25" s="30"/>
      <c r="G25" s="86"/>
      <c r="H25" s="90"/>
      <c r="I25" s="90"/>
      <c r="J25" s="92"/>
      <c r="K25" s="90"/>
      <c r="L25" s="96"/>
      <c r="M25" s="91"/>
    </row>
    <row r="26" spans="2:13" ht="15">
      <c r="B26" s="26"/>
      <c r="C26" s="24"/>
      <c r="D26" s="28"/>
      <c r="E26" s="24"/>
      <c r="F26" s="30"/>
      <c r="G26" s="86"/>
      <c r="H26" s="90"/>
      <c r="I26" s="90"/>
      <c r="J26" s="92"/>
      <c r="K26" s="90"/>
      <c r="L26" s="96"/>
      <c r="M26" s="91"/>
    </row>
    <row r="27" spans="2:13" s="67" customFormat="1" ht="14.25">
      <c r="B27" s="43"/>
      <c r="C27" s="53"/>
      <c r="D27" s="52"/>
      <c r="E27" s="53"/>
      <c r="F27" s="53"/>
      <c r="G27" s="52"/>
      <c r="H27" s="64"/>
      <c r="I27" s="63"/>
      <c r="J27" s="66"/>
      <c r="K27" s="63"/>
      <c r="L27" s="63"/>
      <c r="M27" s="63"/>
    </row>
    <row r="28" spans="1:13" s="3" customFormat="1" ht="69.75" customHeight="1">
      <c r="A28" s="93"/>
      <c r="B28" s="83" t="s">
        <v>52</v>
      </c>
      <c r="C28" s="38" t="s">
        <v>29</v>
      </c>
      <c r="D28" s="35" t="s">
        <v>30</v>
      </c>
      <c r="E28" s="36" t="s">
        <v>48</v>
      </c>
      <c r="F28" s="37" t="s">
        <v>49</v>
      </c>
      <c r="G28" s="40" t="s">
        <v>51</v>
      </c>
      <c r="H28" s="61" t="s">
        <v>20</v>
      </c>
      <c r="I28" s="61" t="s">
        <v>21</v>
      </c>
      <c r="J28" s="60" t="s">
        <v>22</v>
      </c>
      <c r="K28" s="61" t="s">
        <v>23</v>
      </c>
      <c r="L28" s="61" t="s">
        <v>24</v>
      </c>
      <c r="M28" s="61" t="s">
        <v>25</v>
      </c>
    </row>
    <row r="29" spans="2:13" ht="28.5">
      <c r="B29" s="34" t="s">
        <v>31</v>
      </c>
      <c r="C29" s="32" t="s">
        <v>64</v>
      </c>
      <c r="D29" s="20"/>
      <c r="E29" s="20"/>
      <c r="F29" s="33" t="s">
        <v>55</v>
      </c>
      <c r="G29" s="87">
        <v>4</v>
      </c>
      <c r="H29" s="68">
        <v>0</v>
      </c>
      <c r="I29" s="80">
        <f aca="true" t="shared" si="4" ref="I29:I37">ROUND(G29*H29,2)</f>
        <v>0</v>
      </c>
      <c r="J29" s="69"/>
      <c r="K29" s="80">
        <f aca="true" t="shared" si="5" ref="K29:K37">ROUND(I29*J29,2)</f>
        <v>0</v>
      </c>
      <c r="L29" s="80">
        <f aca="true" t="shared" si="6" ref="L29:L37">(M29/G29)</f>
        <v>0</v>
      </c>
      <c r="M29" s="84">
        <f>ROUND(I29+K29,2)</f>
        <v>0</v>
      </c>
    </row>
    <row r="30" spans="2:13" ht="28.5">
      <c r="B30" s="34" t="s">
        <v>32</v>
      </c>
      <c r="C30" s="32" t="s">
        <v>65</v>
      </c>
      <c r="D30" s="20"/>
      <c r="E30" s="20"/>
      <c r="F30" s="33" t="s">
        <v>55</v>
      </c>
      <c r="G30" s="87">
        <v>12</v>
      </c>
      <c r="H30" s="68">
        <v>0</v>
      </c>
      <c r="I30" s="80">
        <f t="shared" si="4"/>
        <v>0</v>
      </c>
      <c r="J30" s="69"/>
      <c r="K30" s="80">
        <f t="shared" si="5"/>
        <v>0</v>
      </c>
      <c r="L30" s="80">
        <f t="shared" si="6"/>
        <v>0</v>
      </c>
      <c r="M30" s="84">
        <f aca="true" t="shared" si="7" ref="M30:M37">ROUND(I30+K30,2)</f>
        <v>0</v>
      </c>
    </row>
    <row r="31" spans="2:13" ht="28.5">
      <c r="B31" s="34" t="s">
        <v>33</v>
      </c>
      <c r="C31" s="32" t="s">
        <v>146</v>
      </c>
      <c r="D31" s="20"/>
      <c r="E31" s="20"/>
      <c r="F31" s="33" t="s">
        <v>55</v>
      </c>
      <c r="G31" s="87">
        <v>12</v>
      </c>
      <c r="H31" s="68">
        <v>0</v>
      </c>
      <c r="I31" s="80">
        <f t="shared" si="4"/>
        <v>0</v>
      </c>
      <c r="J31" s="69"/>
      <c r="K31" s="80">
        <f t="shared" si="5"/>
        <v>0</v>
      </c>
      <c r="L31" s="80">
        <f t="shared" si="6"/>
        <v>0</v>
      </c>
      <c r="M31" s="84">
        <f t="shared" si="7"/>
        <v>0</v>
      </c>
    </row>
    <row r="32" spans="2:13" ht="28.5">
      <c r="B32" s="34" t="s">
        <v>34</v>
      </c>
      <c r="C32" s="32" t="s">
        <v>66</v>
      </c>
      <c r="D32" s="20"/>
      <c r="E32" s="20"/>
      <c r="F32" s="33" t="s">
        <v>55</v>
      </c>
      <c r="G32" s="87">
        <v>12</v>
      </c>
      <c r="H32" s="68">
        <v>0</v>
      </c>
      <c r="I32" s="80">
        <f t="shared" si="4"/>
        <v>0</v>
      </c>
      <c r="J32" s="69"/>
      <c r="K32" s="80">
        <f t="shared" si="5"/>
        <v>0</v>
      </c>
      <c r="L32" s="80">
        <f t="shared" si="6"/>
        <v>0</v>
      </c>
      <c r="M32" s="84">
        <f t="shared" si="7"/>
        <v>0</v>
      </c>
    </row>
    <row r="33" spans="2:13" ht="28.5">
      <c r="B33" s="34" t="s">
        <v>35</v>
      </c>
      <c r="C33" s="32" t="s">
        <v>67</v>
      </c>
      <c r="D33" s="20"/>
      <c r="E33" s="20"/>
      <c r="F33" s="33" t="s">
        <v>55</v>
      </c>
      <c r="G33" s="87">
        <v>2</v>
      </c>
      <c r="H33" s="68">
        <v>0</v>
      </c>
      <c r="I33" s="80">
        <f t="shared" si="4"/>
        <v>0</v>
      </c>
      <c r="J33" s="69"/>
      <c r="K33" s="80">
        <f t="shared" si="5"/>
        <v>0</v>
      </c>
      <c r="L33" s="80">
        <f t="shared" si="6"/>
        <v>0</v>
      </c>
      <c r="M33" s="84">
        <f t="shared" si="7"/>
        <v>0</v>
      </c>
    </row>
    <row r="34" spans="2:13" ht="28.5">
      <c r="B34" s="34" t="s">
        <v>36</v>
      </c>
      <c r="C34" s="32" t="s">
        <v>68</v>
      </c>
      <c r="D34" s="20"/>
      <c r="E34" s="20"/>
      <c r="F34" s="33" t="s">
        <v>55</v>
      </c>
      <c r="G34" s="87">
        <v>24</v>
      </c>
      <c r="H34" s="68">
        <v>0</v>
      </c>
      <c r="I34" s="80">
        <f t="shared" si="4"/>
        <v>0</v>
      </c>
      <c r="J34" s="69"/>
      <c r="K34" s="80">
        <f t="shared" si="5"/>
        <v>0</v>
      </c>
      <c r="L34" s="80">
        <f t="shared" si="6"/>
        <v>0</v>
      </c>
      <c r="M34" s="84">
        <f t="shared" si="7"/>
        <v>0</v>
      </c>
    </row>
    <row r="35" spans="2:13" ht="18" customHeight="1">
      <c r="B35" s="34" t="s">
        <v>37</v>
      </c>
      <c r="C35" s="111" t="s">
        <v>157</v>
      </c>
      <c r="D35" s="21"/>
      <c r="E35" s="33"/>
      <c r="F35" s="33" t="s">
        <v>55</v>
      </c>
      <c r="G35" s="87">
        <v>10</v>
      </c>
      <c r="H35" s="68">
        <v>0</v>
      </c>
      <c r="I35" s="80">
        <f t="shared" si="4"/>
        <v>0</v>
      </c>
      <c r="J35" s="69"/>
      <c r="K35" s="80">
        <f t="shared" si="5"/>
        <v>0</v>
      </c>
      <c r="L35" s="80">
        <f t="shared" si="6"/>
        <v>0</v>
      </c>
      <c r="M35" s="84">
        <f t="shared" si="7"/>
        <v>0</v>
      </c>
    </row>
    <row r="36" spans="2:13" ht="14.25">
      <c r="B36" s="34" t="s">
        <v>38</v>
      </c>
      <c r="C36" s="111" t="s">
        <v>4</v>
      </c>
      <c r="D36" s="21"/>
      <c r="E36" s="33"/>
      <c r="F36" s="33" t="s">
        <v>55</v>
      </c>
      <c r="G36" s="88">
        <v>36</v>
      </c>
      <c r="H36" s="68">
        <v>0</v>
      </c>
      <c r="I36" s="80">
        <f t="shared" si="4"/>
        <v>0</v>
      </c>
      <c r="J36" s="69"/>
      <c r="K36" s="80">
        <f t="shared" si="5"/>
        <v>0</v>
      </c>
      <c r="L36" s="80">
        <f t="shared" si="6"/>
        <v>0</v>
      </c>
      <c r="M36" s="84">
        <f t="shared" si="7"/>
        <v>0</v>
      </c>
    </row>
    <row r="37" spans="2:13" ht="42.75">
      <c r="B37" s="34" t="s">
        <v>39</v>
      </c>
      <c r="C37" s="111" t="s">
        <v>158</v>
      </c>
      <c r="D37" s="20"/>
      <c r="E37" s="20"/>
      <c r="F37" s="99" t="s">
        <v>69</v>
      </c>
      <c r="G37" s="89">
        <v>8</v>
      </c>
      <c r="H37" s="68">
        <v>0</v>
      </c>
      <c r="I37" s="80">
        <f t="shared" si="4"/>
        <v>0</v>
      </c>
      <c r="J37" s="69"/>
      <c r="K37" s="80">
        <f t="shared" si="5"/>
        <v>0</v>
      </c>
      <c r="L37" s="80">
        <f t="shared" si="6"/>
        <v>0</v>
      </c>
      <c r="M37" s="84">
        <f t="shared" si="7"/>
        <v>0</v>
      </c>
    </row>
    <row r="38" spans="2:13" ht="15">
      <c r="B38" s="26"/>
      <c r="C38" s="95" t="s">
        <v>17</v>
      </c>
      <c r="D38" s="29"/>
      <c r="E38" s="29"/>
      <c r="F38" s="29"/>
      <c r="G38" s="82"/>
      <c r="H38" s="70" t="s">
        <v>26</v>
      </c>
      <c r="I38" s="71">
        <f>SUM(I29:I37)</f>
        <v>0</v>
      </c>
      <c r="J38" s="72"/>
      <c r="K38" s="73"/>
      <c r="L38" s="73"/>
      <c r="M38" s="73"/>
    </row>
    <row r="39" spans="2:13" ht="28.5">
      <c r="B39" s="26"/>
      <c r="C39" s="19" t="s">
        <v>18</v>
      </c>
      <c r="D39" s="29"/>
      <c r="E39" s="29"/>
      <c r="F39" s="29"/>
      <c r="G39" s="82"/>
      <c r="H39" s="74"/>
      <c r="I39" s="75" t="s">
        <v>27</v>
      </c>
      <c r="J39" s="76"/>
      <c r="K39" s="77">
        <f>SUM(K29:K38)</f>
        <v>0</v>
      </c>
      <c r="L39" s="74"/>
      <c r="M39" s="74"/>
    </row>
    <row r="40" spans="2:13" ht="15">
      <c r="B40" s="26"/>
      <c r="C40" s="19" t="s">
        <v>19</v>
      </c>
      <c r="D40" s="29"/>
      <c r="E40" s="29"/>
      <c r="F40" s="29"/>
      <c r="G40" s="82"/>
      <c r="H40" s="74"/>
      <c r="I40" s="74"/>
      <c r="J40" s="78"/>
      <c r="K40" s="74"/>
      <c r="L40" s="75" t="s">
        <v>28</v>
      </c>
      <c r="M40" s="77">
        <f>SUM(M29:M39)</f>
        <v>0</v>
      </c>
    </row>
    <row r="41" spans="2:13" ht="15">
      <c r="B41" s="26"/>
      <c r="D41" s="29"/>
      <c r="E41" s="29"/>
      <c r="F41" s="29"/>
      <c r="G41" s="82"/>
      <c r="H41" s="90"/>
      <c r="I41" s="90"/>
      <c r="J41" s="92"/>
      <c r="K41" s="90"/>
      <c r="L41" s="96"/>
      <c r="M41" s="91"/>
    </row>
    <row r="42" spans="2:13" s="67" customFormat="1" ht="14.25">
      <c r="B42" s="43"/>
      <c r="C42" s="44"/>
      <c r="D42" s="45"/>
      <c r="E42" s="44"/>
      <c r="F42" s="54"/>
      <c r="G42" s="45"/>
      <c r="H42" s="64"/>
      <c r="I42" s="63"/>
      <c r="J42" s="66"/>
      <c r="K42" s="63"/>
      <c r="L42" s="63"/>
      <c r="M42" s="63"/>
    </row>
    <row r="43" spans="1:13" s="3" customFormat="1" ht="69.75" customHeight="1">
      <c r="A43" s="93"/>
      <c r="B43" s="81" t="s">
        <v>53</v>
      </c>
      <c r="C43" s="38" t="s">
        <v>29</v>
      </c>
      <c r="D43" s="38" t="s">
        <v>30</v>
      </c>
      <c r="E43" s="38" t="s">
        <v>48</v>
      </c>
      <c r="F43" s="39" t="s">
        <v>49</v>
      </c>
      <c r="G43" s="41" t="s">
        <v>51</v>
      </c>
      <c r="H43" s="61" t="s">
        <v>20</v>
      </c>
      <c r="I43" s="61" t="s">
        <v>21</v>
      </c>
      <c r="J43" s="60" t="s">
        <v>22</v>
      </c>
      <c r="K43" s="61" t="s">
        <v>23</v>
      </c>
      <c r="L43" s="61" t="s">
        <v>24</v>
      </c>
      <c r="M43" s="61" t="s">
        <v>25</v>
      </c>
    </row>
    <row r="44" spans="1:13" s="104" customFormat="1" ht="28.5">
      <c r="A44" s="100"/>
      <c r="B44" s="101" t="s">
        <v>31</v>
      </c>
      <c r="C44" s="101" t="s">
        <v>89</v>
      </c>
      <c r="D44" s="101"/>
      <c r="E44" s="101"/>
      <c r="F44" s="101" t="s">
        <v>16</v>
      </c>
      <c r="G44" s="48">
        <v>6120</v>
      </c>
      <c r="H44" s="102">
        <v>0</v>
      </c>
      <c r="I44" s="102">
        <f>ROUND(G44*H44,2)</f>
        <v>0</v>
      </c>
      <c r="J44" s="103"/>
      <c r="K44" s="102">
        <f>ROUND(I44*J44,2)</f>
        <v>0</v>
      </c>
      <c r="L44" s="102">
        <f>(M44/G44)</f>
        <v>0</v>
      </c>
      <c r="M44" s="102">
        <f>ROUND(I44+K44,2)</f>
        <v>0</v>
      </c>
    </row>
    <row r="45" spans="6:13" ht="15">
      <c r="F45" s="97"/>
      <c r="G45" s="97"/>
      <c r="H45" s="70" t="s">
        <v>26</v>
      </c>
      <c r="I45" s="71">
        <f>SUM(I44)</f>
        <v>0</v>
      </c>
      <c r="J45" s="72"/>
      <c r="K45" s="73"/>
      <c r="L45" s="73"/>
      <c r="M45" s="73"/>
    </row>
    <row r="46" spans="8:13" ht="15">
      <c r="H46" s="74"/>
      <c r="I46" s="75" t="s">
        <v>27</v>
      </c>
      <c r="J46" s="76"/>
      <c r="K46" s="77">
        <f>SUM(K44:K45)</f>
        <v>0</v>
      </c>
      <c r="L46" s="74"/>
      <c r="M46" s="74"/>
    </row>
    <row r="47" spans="8:13" ht="15">
      <c r="H47" s="74"/>
      <c r="I47" s="74"/>
      <c r="J47" s="78"/>
      <c r="K47" s="74"/>
      <c r="L47" s="75" t="s">
        <v>28</v>
      </c>
      <c r="M47" s="77">
        <f>SUM(M44:M46)</f>
        <v>0</v>
      </c>
    </row>
    <row r="49" spans="2:13" s="67" customFormat="1" ht="14.25">
      <c r="B49" s="43"/>
      <c r="C49" s="44"/>
      <c r="D49" s="45"/>
      <c r="E49" s="44"/>
      <c r="F49" s="54"/>
      <c r="G49" s="45"/>
      <c r="H49" s="64"/>
      <c r="I49" s="63"/>
      <c r="J49" s="66"/>
      <c r="K49" s="63"/>
      <c r="L49" s="63"/>
      <c r="M49" s="63"/>
    </row>
    <row r="50" spans="1:13" s="3" customFormat="1" ht="69.75" customHeight="1">
      <c r="A50" s="93"/>
      <c r="B50" s="81" t="s">
        <v>54</v>
      </c>
      <c r="C50" s="38" t="s">
        <v>29</v>
      </c>
      <c r="D50" s="38" t="s">
        <v>30</v>
      </c>
      <c r="E50" s="38" t="s">
        <v>48</v>
      </c>
      <c r="F50" s="39" t="s">
        <v>49</v>
      </c>
      <c r="G50" s="41" t="s">
        <v>51</v>
      </c>
      <c r="H50" s="61" t="s">
        <v>20</v>
      </c>
      <c r="I50" s="61" t="s">
        <v>21</v>
      </c>
      <c r="J50" s="60" t="s">
        <v>22</v>
      </c>
      <c r="K50" s="61" t="s">
        <v>23</v>
      </c>
      <c r="L50" s="61" t="s">
        <v>24</v>
      </c>
      <c r="M50" s="61" t="s">
        <v>25</v>
      </c>
    </row>
    <row r="51" spans="1:13" s="104" customFormat="1" ht="39.75" customHeight="1">
      <c r="A51" s="100"/>
      <c r="B51" s="101" t="s">
        <v>31</v>
      </c>
      <c r="C51" s="51" t="s">
        <v>149</v>
      </c>
      <c r="D51" s="105"/>
      <c r="E51" s="27"/>
      <c r="F51" s="99" t="s">
        <v>16</v>
      </c>
      <c r="G51" s="106">
        <v>2</v>
      </c>
      <c r="H51" s="79">
        <v>0</v>
      </c>
      <c r="I51" s="102">
        <f>ROUND(G51*H51,2)</f>
        <v>0</v>
      </c>
      <c r="J51" s="103"/>
      <c r="K51" s="102">
        <f>ROUND(I51*J51,2)</f>
        <v>0</v>
      </c>
      <c r="L51" s="102">
        <f>(M51/G51)</f>
        <v>0</v>
      </c>
      <c r="M51" s="102">
        <f>ROUND(I51+K51,2)</f>
        <v>0</v>
      </c>
    </row>
    <row r="52" spans="6:13" ht="15">
      <c r="F52" s="97"/>
      <c r="G52" s="97"/>
      <c r="H52" s="70" t="s">
        <v>26</v>
      </c>
      <c r="I52" s="71">
        <f>SUM(I51)</f>
        <v>0</v>
      </c>
      <c r="J52" s="72"/>
      <c r="K52" s="73"/>
      <c r="L52" s="73"/>
      <c r="M52" s="73"/>
    </row>
    <row r="53" spans="8:13" ht="15">
      <c r="H53" s="74"/>
      <c r="I53" s="75" t="s">
        <v>27</v>
      </c>
      <c r="J53" s="76"/>
      <c r="K53" s="77">
        <f>SUM(K51:K52)</f>
        <v>0</v>
      </c>
      <c r="L53" s="74"/>
      <c r="M53" s="74"/>
    </row>
    <row r="54" spans="8:13" ht="15">
      <c r="H54" s="74"/>
      <c r="I54" s="107"/>
      <c r="J54" s="78"/>
      <c r="K54" s="74"/>
      <c r="L54" s="75" t="s">
        <v>28</v>
      </c>
      <c r="M54" s="77">
        <f>SUM(M51:M53)</f>
        <v>0</v>
      </c>
    </row>
  </sheetData>
  <sheetProtection selectLockedCells="1" selectUnlockedCells="1"/>
  <printOptions gridLines="1"/>
  <pageMargins left="0" right="0" top="0.1388888888888889" bottom="0.1388888888888889" header="0" footer="0"/>
  <pageSetup horizontalDpi="300" verticalDpi="300" orientation="landscape" paperSize="9" scale="45" r:id="rId1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delab</cp:lastModifiedBy>
  <cp:lastPrinted>2016-12-30T09:19:01Z</cp:lastPrinted>
  <dcterms:created xsi:type="dcterms:W3CDTF">2016-10-21T08:39:00Z</dcterms:created>
  <dcterms:modified xsi:type="dcterms:W3CDTF">2016-12-30T09:19:33Z</dcterms:modified>
  <cp:category/>
  <cp:version/>
  <cp:contentType/>
  <cp:contentStatus/>
</cp:coreProperties>
</file>